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100" windowHeight="12165" tabRatio="835" activeTab="0"/>
  </bookViews>
  <sheets>
    <sheet name="Elite" sheetId="1" r:id="rId1"/>
    <sheet name="Honneur" sheetId="2" r:id="rId2"/>
    <sheet name="Promotion 1" sheetId="3" r:id="rId3"/>
    <sheet name="Promotion 2" sheetId="4" r:id="rId4"/>
    <sheet name="Promotion 3" sheetId="5" r:id="rId5"/>
    <sheet name="Promotion 4" sheetId="6" r:id="rId6"/>
    <sheet name="Promotion 5" sheetId="7" r:id="rId7"/>
    <sheet name="1ère division" sheetId="8" r:id="rId8"/>
    <sheet name="2ème division - F" sheetId="9" r:id="rId9"/>
    <sheet name="Vétéran 1" sheetId="10" r:id="rId10"/>
    <sheet name="Vétéran 2" sheetId="11" r:id="rId11"/>
    <sheet name="Vétéran 3" sheetId="12" r:id="rId12"/>
    <sheet name="Vétéran 4" sheetId="13" r:id="rId13"/>
    <sheet name="contacts" sheetId="14" r:id="rId14"/>
    <sheet name="liste équipes" sheetId="15" state="hidden" r:id="rId15"/>
    <sheet name="Feuil2" sheetId="16" state="hidden" r:id="rId16"/>
    <sheet name="Feuil1" sheetId="17" state="hidden" r:id="rId17"/>
  </sheets>
  <definedNames>
    <definedName name="_xlfn.SINGLE" hidden="1">#NAME?</definedName>
    <definedName name="_xlnm.Print_Area" localSheetId="7">'1ère division'!$A$1:$N$19</definedName>
    <definedName name="_xlnm.Print_Area" localSheetId="8">'2ème division - F'!$A$1:$N$19</definedName>
    <definedName name="_xlnm.Print_Area" localSheetId="0">'Elite'!$A$1:$N$27</definedName>
    <definedName name="_xlnm.Print_Area" localSheetId="1">'Honneur'!$A$1:$N$20</definedName>
    <definedName name="_xlnm.Print_Area" localSheetId="2">'Promotion 1'!$A$1:$N$21</definedName>
    <definedName name="_xlnm.Print_Area" localSheetId="3">'Promotion 2'!$A$1:$N$21</definedName>
    <definedName name="_xlnm.Print_Area" localSheetId="4">'Promotion 3'!$A$1:$N$21</definedName>
    <definedName name="_xlnm.Print_Area" localSheetId="5">'Promotion 4'!$A$1:$N$21</definedName>
    <definedName name="_xlnm.Print_Area" localSheetId="6">'Promotion 5'!$A$1:$N$21</definedName>
    <definedName name="_xlnm.Print_Area" localSheetId="9">'Vétéran 1'!$A$1:$N$21</definedName>
    <definedName name="_xlnm.Print_Area" localSheetId="10">'Vétéran 2'!$A$1:$N$21</definedName>
    <definedName name="_xlnm.Print_Area" localSheetId="11">'Vétéran 3'!$A$1:$N$21</definedName>
    <definedName name="_xlnm.Print_Area" localSheetId="12">'Vétéran 4'!$A$1:$N$21</definedName>
  </definedNames>
  <calcPr fullCalcOnLoad="1"/>
</workbook>
</file>

<file path=xl/sharedStrings.xml><?xml version="1.0" encoding="utf-8"?>
<sst xmlns="http://schemas.openxmlformats.org/spreadsheetml/2006/main" count="584" uniqueCount="360">
  <si>
    <t>Bletterans 1</t>
  </si>
  <si>
    <t>Champvans 2</t>
  </si>
  <si>
    <t>Poligny 1</t>
  </si>
  <si>
    <t>Champagnole 2</t>
  </si>
  <si>
    <t>PBJ</t>
  </si>
  <si>
    <t>Poligny</t>
  </si>
  <si>
    <t>Honneur</t>
  </si>
  <si>
    <t>Promotion 1</t>
  </si>
  <si>
    <t>Promotion 3</t>
  </si>
  <si>
    <t>Promotion 4</t>
  </si>
  <si>
    <t>Bletterans 3</t>
  </si>
  <si>
    <t>Promotion 2</t>
  </si>
  <si>
    <t>Championnat Départemental des Clubs - Liste des équipes</t>
  </si>
  <si>
    <t xml:space="preserve">Elite </t>
  </si>
  <si>
    <t>MASCULIN</t>
  </si>
  <si>
    <t>FEMININ</t>
  </si>
  <si>
    <t>DPC 1</t>
  </si>
  <si>
    <t>ABJ 3</t>
  </si>
  <si>
    <t>Salins 2</t>
  </si>
  <si>
    <t>Mont Vaudrey 2</t>
  </si>
  <si>
    <t>Bletterans 2</t>
  </si>
  <si>
    <t>Champagnole 1</t>
  </si>
  <si>
    <t>Clairvaux</t>
  </si>
  <si>
    <t>Arinthod 2</t>
  </si>
  <si>
    <t>Gouriboule</t>
  </si>
  <si>
    <t>Pont de Poitte 1</t>
  </si>
  <si>
    <t>Moirans 2</t>
  </si>
  <si>
    <t>Arinthod 1</t>
  </si>
  <si>
    <t>Pont de Poitte 2</t>
  </si>
  <si>
    <t>Damparis 2</t>
  </si>
  <si>
    <t>Morez</t>
  </si>
  <si>
    <t xml:space="preserve">PBJ </t>
  </si>
  <si>
    <t xml:space="preserve">Match 1 </t>
  </si>
  <si>
    <t>Match 2</t>
  </si>
  <si>
    <t>Match 3</t>
  </si>
  <si>
    <t>Match 4</t>
  </si>
  <si>
    <t>Match 5</t>
  </si>
  <si>
    <t>Match 6</t>
  </si>
  <si>
    <t>Match 7</t>
  </si>
  <si>
    <t xml:space="preserve">   Match</t>
  </si>
  <si>
    <t>Promotion - Poule 1</t>
  </si>
  <si>
    <t>Promotion - Poule 2</t>
  </si>
  <si>
    <t>Promotion - Poule 3</t>
  </si>
  <si>
    <t>Montmorot 1</t>
  </si>
  <si>
    <t>Montmorot 2</t>
  </si>
  <si>
    <t>Morez 1</t>
  </si>
  <si>
    <t>BOILLEY Rebecca</t>
  </si>
  <si>
    <t>TRIBUT Maurice</t>
  </si>
  <si>
    <t>06 87 93 10 96</t>
  </si>
  <si>
    <t>OUTREY Yvette</t>
  </si>
  <si>
    <t>03 84 82 15 00</t>
  </si>
  <si>
    <t>OUTREY Gilles</t>
  </si>
  <si>
    <t>LAMEIRAS Georges</t>
  </si>
  <si>
    <t>06 45 52 12 67</t>
  </si>
  <si>
    <t>MONNET Alexandra</t>
  </si>
  <si>
    <t>alexandra_monnet@msn.com</t>
  </si>
  <si>
    <t>06 31 85 82 88</t>
  </si>
  <si>
    <t>MARCHAND Yves</t>
  </si>
  <si>
    <t>PIARD Michel</t>
  </si>
  <si>
    <t>ABJ</t>
  </si>
  <si>
    <t>1ère division</t>
  </si>
  <si>
    <t>2ème division</t>
  </si>
  <si>
    <t>ARBOIS</t>
  </si>
  <si>
    <t>ARINTHOD</t>
  </si>
  <si>
    <t>BLETTERANS</t>
  </si>
  <si>
    <t>nicole.tribut@orange.fr</t>
  </si>
  <si>
    <t>CHAMPAGNOLE</t>
  </si>
  <si>
    <t>CHAMPVANS</t>
  </si>
  <si>
    <t xml:space="preserve">DAMPARIS </t>
  </si>
  <si>
    <t xml:space="preserve">DPC </t>
  </si>
  <si>
    <t>coletterat@orange.fr</t>
  </si>
  <si>
    <t>06 82 10 01 58</t>
  </si>
  <si>
    <t>MONTMOROT</t>
  </si>
  <si>
    <t>GARNIER Cathy</t>
  </si>
  <si>
    <t>cathygarnier@sfr.fr</t>
  </si>
  <si>
    <t>06 15 62 18 71</t>
  </si>
  <si>
    <t>MOREZ</t>
  </si>
  <si>
    <t>PCHS</t>
  </si>
  <si>
    <t>SALINS</t>
  </si>
  <si>
    <t>06 31 19 35 63</t>
  </si>
  <si>
    <t>PONT DE POITTE</t>
  </si>
  <si>
    <t>ST CLAUDE</t>
  </si>
  <si>
    <t>MONT VAUDREY</t>
  </si>
  <si>
    <t>POLIGNY</t>
  </si>
  <si>
    <t>Foncine le Haut</t>
  </si>
  <si>
    <t>FONCINE</t>
  </si>
  <si>
    <t>CLAIRVAUX</t>
  </si>
  <si>
    <t>MOIRANS</t>
  </si>
  <si>
    <t>GOURIBOULE</t>
  </si>
  <si>
    <t>oui</t>
  </si>
  <si>
    <t>LIBOZ Michel</t>
  </si>
  <si>
    <t>06 83 55 13 11</t>
  </si>
  <si>
    <t>?</t>
  </si>
  <si>
    <t>promo</t>
  </si>
  <si>
    <t>non</t>
  </si>
  <si>
    <t>DPC 2</t>
  </si>
  <si>
    <t>Mont Vaudrey 1</t>
  </si>
  <si>
    <t>Orgelet 1</t>
  </si>
  <si>
    <t>Orgelet 2</t>
  </si>
  <si>
    <t>ORGELET</t>
  </si>
  <si>
    <t>pas</t>
  </si>
  <si>
    <t>gerald_zerbini@bbox.fr</t>
  </si>
  <si>
    <t>Salins 3</t>
  </si>
  <si>
    <t>CAMELIN Pascale</t>
  </si>
  <si>
    <t>06 84 81 22 84</t>
  </si>
  <si>
    <t>CORDIER Christian</t>
  </si>
  <si>
    <t>06 32 99 88 31</t>
  </si>
  <si>
    <t>ALARCON Christian</t>
  </si>
  <si>
    <t>06 70 72 67 68</t>
  </si>
  <si>
    <t>Moissey</t>
  </si>
  <si>
    <t>06 07 04 84 69</t>
  </si>
  <si>
    <t>BUTAVANT François Xavier</t>
  </si>
  <si>
    <t>goliath39@free.fr</t>
  </si>
  <si>
    <t>OLIVIER Laurent</t>
  </si>
  <si>
    <t>lo.olivier@orange.fr</t>
  </si>
  <si>
    <t>06 81 13 35 08</t>
  </si>
  <si>
    <t xml:space="preserve">michel.liboz15@orange.fr </t>
  </si>
  <si>
    <t>Salins</t>
  </si>
  <si>
    <t>GAGLIARDI Anne</t>
  </si>
  <si>
    <t>jy.gagliardi@wanadoo.fr</t>
  </si>
  <si>
    <t>06 72 10 75 61</t>
  </si>
  <si>
    <t>Orgelet 3</t>
  </si>
  <si>
    <t>Frédérick TISSERAND</t>
  </si>
  <si>
    <t>frederick.tisserand@orange.fr</t>
  </si>
  <si>
    <t>06 62 15 40 36</t>
  </si>
  <si>
    <t>Damparis</t>
  </si>
  <si>
    <t>piard.michel@neuf.fr</t>
  </si>
  <si>
    <t>Moissey 2</t>
  </si>
  <si>
    <t>PATEY René</t>
  </si>
  <si>
    <t>06 73 88 46 17</t>
  </si>
  <si>
    <t>NICOD Colette</t>
  </si>
  <si>
    <t>DPC 3</t>
  </si>
  <si>
    <t>06 86 03 00 03</t>
  </si>
  <si>
    <t>Moirans</t>
  </si>
  <si>
    <t>pascalecamelin25@sfr.fr</t>
  </si>
  <si>
    <t>VETERAN</t>
  </si>
  <si>
    <t>Moirans 1</t>
  </si>
  <si>
    <t>Sportivement Pétanque</t>
  </si>
  <si>
    <t>1er G</t>
  </si>
  <si>
    <t>2è G</t>
  </si>
  <si>
    <t xml:space="preserve">Champvans </t>
  </si>
  <si>
    <t>3è G</t>
  </si>
  <si>
    <t>Elite</t>
  </si>
  <si>
    <t>1ère division - F</t>
  </si>
  <si>
    <t>2ème division - F</t>
  </si>
  <si>
    <t>Promotion 5</t>
  </si>
  <si>
    <t>1er groupe</t>
  </si>
  <si>
    <t>2ème groupe</t>
  </si>
  <si>
    <t>3ème groupe</t>
  </si>
  <si>
    <t>06 27 36 60 89</t>
  </si>
  <si>
    <t>06 61 51 06 44             </t>
  </si>
  <si>
    <t>PELLOTIER Gérard</t>
  </si>
  <si>
    <t>gerardpellotier@yahoo.fr</t>
  </si>
  <si>
    <t xml:space="preserve">06.79.35.64.57  </t>
  </si>
  <si>
    <t>ROSSIGNOL Marise</t>
  </si>
  <si>
    <t>mariserossignol@orange.fr</t>
  </si>
  <si>
    <t>ABJ 1</t>
  </si>
  <si>
    <t>ABJ 2</t>
  </si>
  <si>
    <t>Vétéran - 1er groupe</t>
  </si>
  <si>
    <t>Vétéran - 2ème groupe</t>
  </si>
  <si>
    <t>Vétéran - 3ème groupe</t>
  </si>
  <si>
    <t>PETIOT Daniel</t>
  </si>
  <si>
    <t>petiot.daniel@orange.fr</t>
  </si>
  <si>
    <t>PARIS Jacques</t>
  </si>
  <si>
    <t>jcqs.paris@laposte.net</t>
  </si>
  <si>
    <t>06 89 46 29 69</t>
  </si>
  <si>
    <t>CANCEDDA MARYSE</t>
  </si>
  <si>
    <t>adelmo.cancedda@gmail.com</t>
  </si>
  <si>
    <t>06 82 65 03 14</t>
  </si>
  <si>
    <t>DPC</t>
  </si>
  <si>
    <t>JACOUTOT JEAN</t>
  </si>
  <si>
    <t>jean.jacoutot@free.fr</t>
  </si>
  <si>
    <t xml:space="preserve">06 99 62 57 39 </t>
  </si>
  <si>
    <t>07.87.82.97.04</t>
  </si>
  <si>
    <t>BONNOT Grégory</t>
  </si>
  <si>
    <t>L'Etoile 2</t>
  </si>
  <si>
    <t>L'Etoile 1</t>
  </si>
  <si>
    <t>REYNAUD Thibaud</t>
  </si>
  <si>
    <t>06 64 81 80 14</t>
  </si>
  <si>
    <t>BAILLY Michel</t>
  </si>
  <si>
    <t>06 87 76 13 10</t>
  </si>
  <si>
    <t>GONCE Michel</t>
  </si>
  <si>
    <t>michelgonce@laposte.net</t>
  </si>
  <si>
    <t>06 70 54 99 54</t>
  </si>
  <si>
    <t>Champvans 1</t>
  </si>
  <si>
    <t>BELLE Didier</t>
  </si>
  <si>
    <t>didierbelle06@gmail.com</t>
  </si>
  <si>
    <t>06 86 78 67 66</t>
  </si>
  <si>
    <t>WERMUTH Maxime</t>
  </si>
  <si>
    <t>maxime.wermuth@laposte.net</t>
  </si>
  <si>
    <t>06 56 66 33 00</t>
  </si>
  <si>
    <t>DURY Jean-Marc</t>
  </si>
  <si>
    <t>cath.dury@orange.fr</t>
  </si>
  <si>
    <t>06 73 07 79 26</t>
  </si>
  <si>
    <t>ISARTE Thierry</t>
  </si>
  <si>
    <t>06 82 74 34 03</t>
  </si>
  <si>
    <t>BRULEBOIS Alain</t>
  </si>
  <si>
    <t>06 73 26 31 12</t>
  </si>
  <si>
    <t>MAITREJEAN Philippe</t>
  </si>
  <si>
    <t>Promotion - Poule 4</t>
  </si>
  <si>
    <t>Promotion - Poule 5</t>
  </si>
  <si>
    <t>alarcon.christian@bbox.fr</t>
  </si>
  <si>
    <t>Mont/Vaudrey 3</t>
  </si>
  <si>
    <t>Mont sous Vaudrey 2</t>
  </si>
  <si>
    <t>francoisetannie.perreli@sfr.fr</t>
  </si>
  <si>
    <t>PERRELI François</t>
  </si>
  <si>
    <t>COULON Michel</t>
  </si>
  <si>
    <t>michel.coulon32@orange.fr</t>
  </si>
  <si>
    <t>06 74 22 57 21</t>
  </si>
  <si>
    <t>SOLETTI Martine</t>
  </si>
  <si>
    <t>gream2@yahoo.fr</t>
  </si>
  <si>
    <t>06 74 34 35 12</t>
  </si>
  <si>
    <t>renepatey@orange.fr</t>
  </si>
  <si>
    <t>POINSIGNON Jean-Pierre</t>
  </si>
  <si>
    <t>jp.signon@yahoo.fr</t>
  </si>
  <si>
    <t>06 41 82 58 97</t>
  </si>
  <si>
    <t>L'étoile 3</t>
  </si>
  <si>
    <t>06 87 26 70 56</t>
  </si>
  <si>
    <t>CHANIET Claude</t>
  </si>
  <si>
    <t>06 30 55 16 54</t>
  </si>
  <si>
    <t>jpfabie@outlook.fr</t>
  </si>
  <si>
    <t>DA COSTA Colette</t>
  </si>
  <si>
    <t>06 31 15 04 24</t>
  </si>
  <si>
    <t>PCHS 1</t>
  </si>
  <si>
    <t>BOY Michel</t>
  </si>
  <si>
    <t>PIOTELAT Pierre-Louis</t>
  </si>
  <si>
    <t>pierrelouis.piotelat@orange.fr</t>
  </si>
  <si>
    <t>07 85 64 53 49</t>
  </si>
  <si>
    <t>CASSARD Joël</t>
  </si>
  <si>
    <t>joel.cassard@colas-ne.com</t>
  </si>
  <si>
    <t>06 60 57 75 40</t>
  </si>
  <si>
    <t>Arinthod</t>
  </si>
  <si>
    <t>CHARRIERE Françis</t>
  </si>
  <si>
    <t>06 89 24 43 52</t>
  </si>
  <si>
    <t>ROUAH Jean-Pierre</t>
  </si>
  <si>
    <t>06 52 36 18 96</t>
  </si>
  <si>
    <t>CROTET Patrick</t>
  </si>
  <si>
    <t>crotet.patrick@wanadoo.fr</t>
  </si>
  <si>
    <t>06 40 17 90 74</t>
  </si>
  <si>
    <t>Salins 1</t>
  </si>
  <si>
    <t>SOUSSIA Céline</t>
  </si>
  <si>
    <t>06 79 34 86 99</t>
  </si>
  <si>
    <t>yvesmarchand123@gmail.com</t>
  </si>
  <si>
    <t>HUMBERT Eric</t>
  </si>
  <si>
    <t>eric.humbert201@orange.fr</t>
  </si>
  <si>
    <t>06 98 64 53 30</t>
  </si>
  <si>
    <t>Moissey 3</t>
  </si>
  <si>
    <t>BARBIER Emmanuel</t>
  </si>
  <si>
    <t>06 38 39 47 45</t>
  </si>
  <si>
    <t>4è G</t>
  </si>
  <si>
    <t>Pont de poitte 1</t>
  </si>
  <si>
    <t>Match 1</t>
  </si>
  <si>
    <t>Vétéran - 4ème groupe</t>
  </si>
  <si>
    <t>L'Etoile 3</t>
  </si>
  <si>
    <t>GALMICHE Catherine</t>
  </si>
  <si>
    <t>cathygal@orange.fr</t>
  </si>
  <si>
    <t>06 22 96 14 74</t>
  </si>
  <si>
    <t>4ème groupe</t>
  </si>
  <si>
    <t>Mont sous Vaudrey 1</t>
  </si>
  <si>
    <t>Mont sous Vaudrey 3</t>
  </si>
  <si>
    <t>Championnat Des Clubs - Année 2020</t>
  </si>
  <si>
    <t>Sportivement Pétanque 2</t>
  </si>
  <si>
    <t>Pont de Poitte 3</t>
  </si>
  <si>
    <t>Morez 2</t>
  </si>
  <si>
    <t>PCHS 2</t>
  </si>
  <si>
    <t>Mont sou Vaudrey 1</t>
  </si>
  <si>
    <t>28/03/2020 à 14h30</t>
  </si>
  <si>
    <t>29/03/2020 à 8h30</t>
  </si>
  <si>
    <t>29/03/2020 à 14h30</t>
  </si>
  <si>
    <t>20/09/2020 à 8h30</t>
  </si>
  <si>
    <t>20/09/2020 à 14h30</t>
  </si>
  <si>
    <t>11/10/2020 à 8h30</t>
  </si>
  <si>
    <t>11/10/2020 à 14h30</t>
  </si>
  <si>
    <t>L'étoile 2</t>
  </si>
  <si>
    <t>MICHAUD Hervé</t>
  </si>
  <si>
    <t>petanque39260@hotmail.fr</t>
  </si>
  <si>
    <t>06 07 70 78 48</t>
  </si>
  <si>
    <t>boymichel39@gmail.com</t>
  </si>
  <si>
    <t>07 66 86 06 50</t>
  </si>
  <si>
    <t>07 50 06 28 47</t>
  </si>
  <si>
    <t>bachoune@orange.fr</t>
  </si>
  <si>
    <t>JACQUET Serge</t>
  </si>
  <si>
    <t>serge.jacquet39@laposte.net</t>
  </si>
  <si>
    <t>07 50 91 19 05</t>
  </si>
  <si>
    <t>GAUDOT Emeline</t>
  </si>
  <si>
    <t>emelineg39@gmail.com</t>
  </si>
  <si>
    <t>07 86 50 58 58</t>
  </si>
  <si>
    <t>JACQUET Christophe</t>
  </si>
  <si>
    <t>christophetito.jacquet@sfr.fr</t>
  </si>
  <si>
    <t>06 13 60 12 39</t>
  </si>
  <si>
    <t>GUY Thierry</t>
  </si>
  <si>
    <t>goiset.nicole@orange.fr</t>
  </si>
  <si>
    <t>JARJAT Hélène</t>
  </si>
  <si>
    <t>jarjat.helene@bbox.fr</t>
  </si>
  <si>
    <t>AUCLAIR Daniel</t>
  </si>
  <si>
    <t>dan-auclair@orange.fr</t>
  </si>
  <si>
    <t>06 87 07 65 72</t>
  </si>
  <si>
    <t>MARCHAL Thierry</t>
  </si>
  <si>
    <t>06 89 85 63 19</t>
  </si>
  <si>
    <t>BRENIAUX Aurélie</t>
  </si>
  <si>
    <t>aurelie.breniaux@laposte.net</t>
  </si>
  <si>
    <t>06 80 11 51 04</t>
  </si>
  <si>
    <t>PETETIN Patrick</t>
  </si>
  <si>
    <t>p.petetin39@orange.fr</t>
  </si>
  <si>
    <t>06 07 84 19 04</t>
  </si>
  <si>
    <t>DA SILVA Cédric</t>
  </si>
  <si>
    <t>cedric-dasilva10@gmail.com</t>
  </si>
  <si>
    <t>06 29 99 10 36</t>
  </si>
  <si>
    <t>NICOD Philippe</t>
  </si>
  <si>
    <t>06 30 62 77 50</t>
  </si>
  <si>
    <t>dacostacolette0270@orange.fr</t>
  </si>
  <si>
    <t>VANDROUX Patrice</t>
  </si>
  <si>
    <t>patricevandroux@hotmail.fr</t>
  </si>
  <si>
    <t>06 81 93 55 09</t>
  </si>
  <si>
    <t>celine.soussia@gmail.com</t>
  </si>
  <si>
    <t>BOIREAU Jérôme</t>
  </si>
  <si>
    <t>jeromus.boireau@gmail.com</t>
  </si>
  <si>
    <t>06 28 91 53 20</t>
  </si>
  <si>
    <t>t.isarte@agence-theatre.fr</t>
  </si>
  <si>
    <t>DPC 4</t>
  </si>
  <si>
    <t>claude.chaniet@orange.fr</t>
  </si>
  <si>
    <t>06 86 85 78 57</t>
  </si>
  <si>
    <t>GUIGNERET Michel</t>
  </si>
  <si>
    <t>guigneret.michel@gmail.com</t>
  </si>
  <si>
    <t>06 59 54 43 64</t>
  </si>
  <si>
    <t>MOINE Hervé</t>
  </si>
  <si>
    <t>hervemoine.petanque@orange.fr</t>
  </si>
  <si>
    <t>06 75 79 09 63</t>
  </si>
  <si>
    <t>MEYNET Pascal</t>
  </si>
  <si>
    <t>BARTHOULOT Hubert</t>
  </si>
  <si>
    <t>petanquechampvans@orange.fr</t>
  </si>
  <si>
    <t>06 83 78 91 90</t>
  </si>
  <si>
    <t>BAILLEUX Marie-Noëlle</t>
  </si>
  <si>
    <t>nath.gruardet@gmail.com</t>
  </si>
  <si>
    <t>06 74 16 13 68</t>
  </si>
  <si>
    <t>ALLOUCHE Sonia</t>
  </si>
  <si>
    <t>sonia.allouche@hotmail.com</t>
  </si>
  <si>
    <t>06 66 82 99 56</t>
  </si>
  <si>
    <t>07 66 39 42 06</t>
  </si>
  <si>
    <t>PRUDENT Nicolas</t>
  </si>
  <si>
    <t>prudent.nicolas@yahoo.fr</t>
  </si>
  <si>
    <t>06 23 38 23 97</t>
  </si>
  <si>
    <t>PROST-BOUCLE James</t>
  </si>
  <si>
    <t>letoile.jura@gmail.com</t>
  </si>
  <si>
    <t>06 25 78 40 53</t>
  </si>
  <si>
    <t>PROST-BOUCLE Anthony</t>
  </si>
  <si>
    <t>outrey.gilles@bbox.fr</t>
  </si>
  <si>
    <t>thibaud.reynaud39@laposte.net</t>
  </si>
  <si>
    <t>VUILLERMET Cédric</t>
  </si>
  <si>
    <t>cvuillermet@laposte.net</t>
  </si>
  <si>
    <t>06 40 11 09 65</t>
  </si>
  <si>
    <t>PLATHEY Jaean-Paul</t>
  </si>
  <si>
    <t>fournier.cfaj@wanadoo.fr</t>
  </si>
  <si>
    <t>06 81 55 04 70</t>
  </si>
  <si>
    <t>alain.brulebois@orange.fr</t>
  </si>
  <si>
    <t>PERGE Jean-Claude</t>
  </si>
  <si>
    <t>perge.jean-claude@orange.fr</t>
  </si>
  <si>
    <t>06 72 62 21 91</t>
  </si>
  <si>
    <t>ph.maitrejean@laposte.net</t>
  </si>
  <si>
    <t>06 22 23 32 00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</si>
</sst>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d\-mmm\-yy;@"/>
    <numFmt numFmtId="168" formatCode="dd/mm/yy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4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18"/>
      <name val="Calibri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2" fillId="0" borderId="0">
      <alignment/>
      <protection/>
    </xf>
    <xf numFmtId="0" fontId="4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8" fillId="32" borderId="5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3" borderId="10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44" applyFont="1" applyFill="1" applyBorder="1" applyAlignment="1" applyProtection="1">
      <alignment/>
      <protection/>
    </xf>
    <xf numFmtId="0" fontId="0" fillId="0" borderId="0" xfId="44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44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9" fillId="35" borderId="22" xfId="0" applyFont="1" applyFill="1" applyBorder="1" applyAlignment="1" applyProtection="1">
      <alignment horizontal="center" vertical="center"/>
      <protection locked="0"/>
    </xf>
    <xf numFmtId="0" fontId="9" fillId="36" borderId="23" xfId="0" applyFont="1" applyFill="1" applyBorder="1" applyAlignment="1" applyProtection="1">
      <alignment horizontal="center" vertical="center"/>
      <protection locked="0"/>
    </xf>
    <xf numFmtId="0" fontId="9" fillId="37" borderId="23" xfId="0" applyFont="1" applyFill="1" applyBorder="1" applyAlignment="1" applyProtection="1">
      <alignment horizontal="center" vertical="center"/>
      <protection locked="0"/>
    </xf>
    <xf numFmtId="0" fontId="9" fillId="38" borderId="23" xfId="0" applyFont="1" applyFill="1" applyBorder="1" applyAlignment="1" applyProtection="1">
      <alignment horizontal="center" vertical="center"/>
      <protection locked="0"/>
    </xf>
    <xf numFmtId="0" fontId="9" fillId="39" borderId="23" xfId="0" applyFont="1" applyFill="1" applyBorder="1" applyAlignment="1" applyProtection="1">
      <alignment horizontal="center" vertical="center"/>
      <protection locked="0"/>
    </xf>
    <xf numFmtId="0" fontId="10" fillId="40" borderId="23" xfId="0" applyFont="1" applyFill="1" applyBorder="1" applyAlignment="1" applyProtection="1">
      <alignment horizontal="center" vertical="center"/>
      <protection locked="0"/>
    </xf>
    <xf numFmtId="0" fontId="10" fillId="40" borderId="24" xfId="0" applyFont="1" applyFill="1" applyBorder="1" applyAlignment="1" applyProtection="1">
      <alignment horizontal="center" vertical="center"/>
      <protection locked="0"/>
    </xf>
    <xf numFmtId="0" fontId="10" fillId="41" borderId="22" xfId="0" applyFont="1" applyFill="1" applyBorder="1" applyAlignment="1" applyProtection="1">
      <alignment horizontal="center" vertical="center"/>
      <protection locked="0"/>
    </xf>
    <xf numFmtId="0" fontId="10" fillId="42" borderId="24" xfId="0" applyFont="1" applyFill="1" applyBorder="1" applyAlignment="1" applyProtection="1">
      <alignment horizontal="center" vertical="center"/>
      <protection locked="0"/>
    </xf>
    <xf numFmtId="0" fontId="53" fillId="43" borderId="0" xfId="0" applyFont="1" applyFill="1" applyBorder="1" applyAlignment="1" applyProtection="1">
      <alignment vertical="center"/>
      <protection locked="0"/>
    </xf>
    <xf numFmtId="0" fontId="10" fillId="18" borderId="25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30" xfId="0" applyFont="1" applyFill="1" applyBorder="1" applyAlignment="1" applyProtection="1">
      <alignment horizontal="left"/>
      <protection locked="0"/>
    </xf>
    <xf numFmtId="0" fontId="3" fillId="0" borderId="31" xfId="0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0" fontId="3" fillId="0" borderId="33" xfId="0" applyFont="1" applyFill="1" applyBorder="1" applyAlignment="1" applyProtection="1">
      <alignment horizontal="left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168" fontId="5" fillId="2" borderId="36" xfId="0" applyNumberFormat="1" applyFont="1" applyFill="1" applyBorder="1" applyAlignment="1">
      <alignment horizontal="left"/>
    </xf>
    <xf numFmtId="168" fontId="5" fillId="2" borderId="37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168" fontId="4" fillId="12" borderId="38" xfId="0" applyNumberFormat="1" applyFont="1" applyFill="1" applyBorder="1" applyAlignment="1">
      <alignment horizontal="center"/>
    </xf>
    <xf numFmtId="168" fontId="4" fillId="12" borderId="39" xfId="0" applyNumberFormat="1" applyFont="1" applyFill="1" applyBorder="1" applyAlignment="1">
      <alignment horizontal="center"/>
    </xf>
    <xf numFmtId="0" fontId="5" fillId="12" borderId="40" xfId="0" applyFont="1" applyFill="1" applyBorder="1" applyAlignment="1">
      <alignment horizontal="center"/>
    </xf>
    <xf numFmtId="0" fontId="5" fillId="12" borderId="3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168" fontId="5" fillId="2" borderId="38" xfId="0" applyNumberFormat="1" applyFont="1" applyFill="1" applyBorder="1" applyAlignment="1">
      <alignment horizontal="center"/>
    </xf>
    <xf numFmtId="168" fontId="5" fillId="2" borderId="39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168" fontId="5" fillId="2" borderId="38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5" fillId="12" borderId="40" xfId="0" applyFont="1" applyFill="1" applyBorder="1" applyAlignment="1">
      <alignment horizontal="center"/>
    </xf>
    <xf numFmtId="0" fontId="5" fillId="12" borderId="35" xfId="0" applyFont="1" applyFill="1" applyBorder="1" applyAlignment="1">
      <alignment horizontal="center"/>
    </xf>
    <xf numFmtId="0" fontId="5" fillId="12" borderId="36" xfId="0" applyFont="1" applyFill="1" applyBorder="1" applyAlignment="1">
      <alignment horizontal="center"/>
    </xf>
    <xf numFmtId="168" fontId="5" fillId="12" borderId="36" xfId="0" applyNumberFormat="1" applyFont="1" applyFill="1" applyBorder="1" applyAlignment="1">
      <alignment horizontal="left"/>
    </xf>
    <xf numFmtId="168" fontId="5" fillId="12" borderId="37" xfId="0" applyNumberFormat="1" applyFont="1" applyFill="1" applyBorder="1" applyAlignment="1">
      <alignment horizontal="left"/>
    </xf>
    <xf numFmtId="0" fontId="0" fillId="12" borderId="0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44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horizontal="center" vertical="center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1" fillId="46" borderId="43" xfId="0" applyFont="1" applyFill="1" applyBorder="1" applyAlignment="1" applyProtection="1">
      <alignment horizontal="center" vertical="center"/>
      <protection locked="0"/>
    </xf>
    <xf numFmtId="0" fontId="1" fillId="46" borderId="44" xfId="0" applyFont="1" applyFill="1" applyBorder="1" applyAlignment="1" applyProtection="1">
      <alignment horizontal="center" vertical="center"/>
      <protection locked="0"/>
    </xf>
    <xf numFmtId="0" fontId="1" fillId="34" borderId="43" xfId="0" applyFont="1" applyFill="1" applyBorder="1" applyAlignment="1" applyProtection="1">
      <alignment horizontal="center" vertical="center"/>
      <protection locked="0"/>
    </xf>
    <xf numFmtId="0" fontId="1" fillId="34" borderId="45" xfId="0" applyFont="1" applyFill="1" applyBorder="1" applyAlignment="1" applyProtection="1">
      <alignment horizontal="center" vertical="center"/>
      <protection locked="0"/>
    </xf>
    <xf numFmtId="0" fontId="1" fillId="34" borderId="44" xfId="0" applyFont="1" applyFill="1" applyBorder="1" applyAlignment="1" applyProtection="1">
      <alignment horizontal="center" vertical="center"/>
      <protection locked="0"/>
    </xf>
    <xf numFmtId="0" fontId="1" fillId="17" borderId="46" xfId="0" applyFont="1" applyFill="1" applyBorder="1" applyAlignment="1" applyProtection="1">
      <alignment horizontal="center" vertical="center"/>
      <protection locked="0"/>
    </xf>
    <xf numFmtId="0" fontId="1" fillId="17" borderId="47" xfId="0" applyFont="1" applyFill="1" applyBorder="1" applyAlignment="1" applyProtection="1">
      <alignment horizontal="center" vertical="center"/>
      <protection locked="0"/>
    </xf>
    <xf numFmtId="0" fontId="1" fillId="17" borderId="48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3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Style 1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77"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5</xdr:row>
      <xdr:rowOff>19050</xdr:rowOff>
    </xdr:from>
    <xdr:to>
      <xdr:col>16</xdr:col>
      <xdr:colOff>828675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689610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8294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68294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68294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68294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2198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62198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62198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62198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6484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66484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66484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66484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66484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8389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68389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68389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68389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5</xdr:row>
      <xdr:rowOff>19050</xdr:rowOff>
    </xdr:from>
    <xdr:to>
      <xdr:col>16</xdr:col>
      <xdr:colOff>828675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689610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867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8294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68294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68294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68294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8294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68294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68294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68294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6484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66484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66484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66484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66484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6484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66484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66484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66484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66484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5</xdr:row>
      <xdr:rowOff>19050</xdr:rowOff>
    </xdr:from>
    <xdr:to>
      <xdr:col>16</xdr:col>
      <xdr:colOff>828675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689610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8675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tabColor theme="4" tint="-0.4999699890613556"/>
    <pageSetUpPr fitToPage="1"/>
  </sheetPr>
  <dimension ref="B1:Q27"/>
  <sheetViews>
    <sheetView tabSelected="1" zoomScale="115" zoomScaleNormal="115" zoomScalePageLayoutView="0" workbookViewId="0" topLeftCell="A1">
      <selection activeCell="L24" sqref="L24"/>
    </sheetView>
  </sheetViews>
  <sheetFormatPr defaultColWidth="11.421875" defaultRowHeight="12.75"/>
  <cols>
    <col min="1" max="1" width="2.28125" style="1" customWidth="1"/>
    <col min="2" max="2" width="3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hidden="1" customWidth="1"/>
    <col min="17" max="17" width="14.28125" style="1" hidden="1" customWidth="1"/>
    <col min="18" max="18" width="11.421875" style="1" customWidth="1"/>
    <col min="19" max="16384" width="11.421875" style="1" customWidth="1"/>
  </cols>
  <sheetData>
    <row r="1" spans="3:15" ht="20.25">
      <c r="C1" s="87" t="s">
        <v>260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15" ht="20.25" customHeight="1">
      <c r="C2" s="87" t="s">
        <v>142</v>
      </c>
      <c r="D2" s="87"/>
      <c r="E2" s="87"/>
      <c r="F2" s="87"/>
      <c r="G2" s="87"/>
      <c r="H2" s="87"/>
      <c r="I2" s="87"/>
      <c r="J2" s="87"/>
      <c r="K2" s="87"/>
      <c r="L2" s="87"/>
      <c r="M2" s="14"/>
      <c r="N2" s="14"/>
      <c r="O2" s="14"/>
    </row>
    <row r="3" ht="15" customHeight="1"/>
    <row r="4" spans="8:14" ht="12.75">
      <c r="H4" s="2"/>
      <c r="I4" s="2"/>
      <c r="J4" s="81" t="s">
        <v>32</v>
      </c>
      <c r="K4" s="82"/>
      <c r="L4" s="83" t="s">
        <v>266</v>
      </c>
      <c r="M4" s="84"/>
      <c r="N4" s="2"/>
    </row>
    <row r="5" spans="8:17" ht="12.75">
      <c r="H5" s="2"/>
      <c r="I5" s="3">
        <f>IF($K5="","",IF($K5&gt;$M5,3)+IF($K5=$M5,2,1))</f>
      </c>
      <c r="J5" s="32" t="str">
        <f>Q7</f>
        <v>Sportivement Pétanque</v>
      </c>
      <c r="K5" s="33"/>
      <c r="L5" s="34" t="str">
        <f>Q8</f>
        <v>Damparis 2</v>
      </c>
      <c r="M5" s="35"/>
      <c r="N5" s="3">
        <f>IF(M5="","",IF(M5&gt;K5,3)+IF(M5=K5,2,1))</f>
      </c>
      <c r="Q5" s="85" t="s">
        <v>39</v>
      </c>
    </row>
    <row r="6" spans="8:17" ht="12.75">
      <c r="H6" s="2"/>
      <c r="I6" s="3">
        <f>IF(K6="","",IF(K6&gt;M6,3)+IF(K6=M6,2,1))</f>
      </c>
      <c r="J6" s="24" t="str">
        <f>Q9</f>
        <v>Champagnole 1</v>
      </c>
      <c r="K6" s="25"/>
      <c r="L6" s="26" t="str">
        <f>Q10</f>
        <v>Orgelet 1</v>
      </c>
      <c r="M6" s="27"/>
      <c r="N6" s="3">
        <f>IF(M6="","",IF(M6&gt;K6,3)+IF(M6=K6,2,1))</f>
      </c>
      <c r="Q6" s="86"/>
    </row>
    <row r="7" spans="8:17" ht="12.75">
      <c r="H7" s="2"/>
      <c r="I7" s="3">
        <f>IF(K7="","",IF(K7&gt;M7,3)+IF(K7=M7,2,1))</f>
      </c>
      <c r="J7" s="24" t="str">
        <f>Q11</f>
        <v>Salins 3</v>
      </c>
      <c r="K7" s="25"/>
      <c r="L7" s="26" t="str">
        <f>Q12</f>
        <v>PCHS 1</v>
      </c>
      <c r="M7" s="27"/>
      <c r="N7" s="3">
        <f>IF(M7="","",IF(M7&gt;K7,3)+IF(M7=K7,2,1))</f>
      </c>
      <c r="P7" s="16">
        <v>1</v>
      </c>
      <c r="Q7" s="4" t="str">
        <f>'liste équipes'!A4</f>
        <v>Sportivement Pétanque</v>
      </c>
    </row>
    <row r="8" spans="8:17" ht="12.75">
      <c r="H8" s="2"/>
      <c r="I8" s="3">
        <f>IF(K8="","",IF(K8&gt;M8,3)+IF(K8=M8,2,1))</f>
      </c>
      <c r="J8" s="28" t="str">
        <f>Q13</f>
        <v>DPC 3</v>
      </c>
      <c r="K8" s="29"/>
      <c r="L8" s="30">
        <v>0</v>
      </c>
      <c r="M8" s="31"/>
      <c r="N8" s="3">
        <f>IF(M8="","",IF(M8&gt;K8,3)+IF(M8=K8,2,1))</f>
      </c>
      <c r="P8" s="16">
        <v>2</v>
      </c>
      <c r="Q8" s="4" t="str">
        <f>'liste équipes'!A5</f>
        <v>Damparis 2</v>
      </c>
    </row>
    <row r="9" spans="2:17" ht="12.75">
      <c r="B9" s="2"/>
      <c r="C9" s="2"/>
      <c r="D9" s="2"/>
      <c r="E9" s="2"/>
      <c r="F9" s="2"/>
      <c r="G9" s="2"/>
      <c r="H9" s="2"/>
      <c r="I9" s="3">
        <f>IF(K9="","",IF(K9&gt;M9,3)+IF(K9=M9,2,1))</f>
      </c>
      <c r="J9" s="2"/>
      <c r="K9" s="2"/>
      <c r="L9" s="2"/>
      <c r="M9" s="2"/>
      <c r="N9" s="3">
        <f>IF(M9="","",IF(M9&gt;K9,3)+IF(M9=K9,2,1))</f>
      </c>
      <c r="P9" s="16">
        <v>3</v>
      </c>
      <c r="Q9" s="4" t="str">
        <f>'liste équipes'!A6</f>
        <v>Champagnole 1</v>
      </c>
    </row>
    <row r="10" spans="2:17" ht="12.75">
      <c r="B10" s="2"/>
      <c r="C10" s="81" t="s">
        <v>33</v>
      </c>
      <c r="D10" s="82"/>
      <c r="E10" s="83" t="s">
        <v>267</v>
      </c>
      <c r="F10" s="84"/>
      <c r="G10" s="2"/>
      <c r="H10" s="2"/>
      <c r="I10" s="2"/>
      <c r="J10" s="81" t="s">
        <v>34</v>
      </c>
      <c r="K10" s="82"/>
      <c r="L10" s="83" t="s">
        <v>268</v>
      </c>
      <c r="M10" s="84"/>
      <c r="N10" s="2"/>
      <c r="P10" s="16">
        <v>4</v>
      </c>
      <c r="Q10" s="4" t="str">
        <f>'liste équipes'!A7</f>
        <v>Orgelet 1</v>
      </c>
    </row>
    <row r="11" spans="2:17" ht="12.75">
      <c r="B11" s="3">
        <f>IF(D11="","",IF(D11&gt;F11,3)+IF(D11=F11,2,1))</f>
      </c>
      <c r="C11" s="32" t="str">
        <f>Q7</f>
        <v>Sportivement Pétanque</v>
      </c>
      <c r="D11" s="33"/>
      <c r="E11" s="34" t="str">
        <f>Q9</f>
        <v>Champagnole 1</v>
      </c>
      <c r="F11" s="35"/>
      <c r="G11" s="3">
        <f>IF(F11="","",IF(F11&gt;D11,3)+IF(F11=D11,2,1))</f>
      </c>
      <c r="H11" s="2"/>
      <c r="I11" s="3">
        <f>IF($K11="","",IF($K11&gt;$M11,3)+IF($K11=$M11,2,1))</f>
      </c>
      <c r="J11" s="32" t="str">
        <f>Q10</f>
        <v>Orgelet 1</v>
      </c>
      <c r="K11" s="33"/>
      <c r="L11" s="34" t="str">
        <f>Q7</f>
        <v>Sportivement Pétanque</v>
      </c>
      <c r="M11" s="35"/>
      <c r="N11" s="3">
        <f>IF($M11="","",IF($M11&gt;$K11,3)+IF($M11=$K11,2,1))</f>
      </c>
      <c r="P11" s="16">
        <v>5</v>
      </c>
      <c r="Q11" s="4" t="str">
        <f>'liste équipes'!A8</f>
        <v>Salins 3</v>
      </c>
    </row>
    <row r="12" spans="2:17" ht="12.75">
      <c r="B12" s="3">
        <f>IF(D12="","",IF(D12&gt;F12,3)+IF(D12=F12,2,1))</f>
      </c>
      <c r="C12" s="24" t="str">
        <f>Q8</f>
        <v>Damparis 2</v>
      </c>
      <c r="D12" s="25"/>
      <c r="E12" s="26" t="str">
        <f>Q10</f>
        <v>Orgelet 1</v>
      </c>
      <c r="F12" s="27"/>
      <c r="G12" s="3">
        <f>IF(F12="","",IF(F12&gt;D12,3)+IF(F12=D12,2,1))</f>
      </c>
      <c r="H12" s="2"/>
      <c r="I12" s="3">
        <f>IF(K12="","",IF(K12&gt;M12,3)+IF(K12=M12,2,1))</f>
      </c>
      <c r="J12" s="24" t="str">
        <f>Q8</f>
        <v>Damparis 2</v>
      </c>
      <c r="K12" s="25"/>
      <c r="L12" s="26" t="str">
        <f>Q9</f>
        <v>Champagnole 1</v>
      </c>
      <c r="M12" s="27"/>
      <c r="N12" s="3">
        <f>IF(M12="","",IF(M12&gt;K12,3)+IF(M12=K12,2,1))</f>
      </c>
      <c r="P12" s="16">
        <v>6</v>
      </c>
      <c r="Q12" s="4" t="str">
        <f>'liste équipes'!A9</f>
        <v>PCHS 1</v>
      </c>
    </row>
    <row r="13" spans="2:17" ht="12.75">
      <c r="B13" s="3">
        <f>IF(D13="","",IF(D13&gt;F13,3)+IF(D13=F13,2,1))</f>
      </c>
      <c r="C13" s="24" t="str">
        <f>Q11</f>
        <v>Salins 3</v>
      </c>
      <c r="D13" s="25"/>
      <c r="E13" s="26" t="str">
        <f>Q13</f>
        <v>DPC 3</v>
      </c>
      <c r="F13" s="27"/>
      <c r="G13" s="3">
        <f>IF(F13="","",IF(F13&gt;D13,3)+IF(F13=D13,2,1))</f>
      </c>
      <c r="H13" s="2"/>
      <c r="I13" s="3">
        <f>IF(K13="","",IF(K13&gt;M13,3)+IF(K13=M13,2,1))</f>
      </c>
      <c r="J13" s="24" t="str">
        <f>Q12</f>
        <v>PCHS 1</v>
      </c>
      <c r="K13" s="25"/>
      <c r="L13" s="26" t="str">
        <f>Q13</f>
        <v>DPC 3</v>
      </c>
      <c r="M13" s="27"/>
      <c r="N13" s="3">
        <f>IF(M13="","",IF(M13&gt;K13,3)+IF(M13=K13,2,1))</f>
      </c>
      <c r="P13" s="16">
        <v>7</v>
      </c>
      <c r="Q13" s="4" t="str">
        <f>'liste équipes'!A10</f>
        <v>DPC 3</v>
      </c>
    </row>
    <row r="14" spans="2:17" ht="12.75">
      <c r="B14" s="3">
        <f>IF(D14="","",IF(D14&gt;F14,3)+IF(D14=F14,2,1))</f>
      </c>
      <c r="C14" s="28" t="str">
        <f>Q12</f>
        <v>PCHS 1</v>
      </c>
      <c r="D14" s="29"/>
      <c r="E14" s="30">
        <v>0</v>
      </c>
      <c r="F14" s="31"/>
      <c r="G14" s="3">
        <f>IF(F14="","",IF(F14&gt;D14,3)+IF(F14=D14,2,1))</f>
      </c>
      <c r="H14" s="2"/>
      <c r="I14" s="3">
        <f>IF(K14="","",IF(K14&gt;M14,3)+IF(K14=M14,2,1))</f>
      </c>
      <c r="J14" s="28" t="str">
        <f>Q11</f>
        <v>Salins 3</v>
      </c>
      <c r="K14" s="29"/>
      <c r="L14" s="30">
        <v>0</v>
      </c>
      <c r="M14" s="31"/>
      <c r="N14" s="3">
        <f>IF(M14="","",IF(M14&gt;K14,3)+IF(M14=K14,2,1))</f>
      </c>
      <c r="P14" s="16">
        <v>8</v>
      </c>
      <c r="Q14" s="4" t="e">
        <f>'liste équipes'!#REF!</f>
        <v>#REF!</v>
      </c>
    </row>
    <row r="15" spans="2:17" ht="12.75">
      <c r="B15" s="3"/>
      <c r="C15" s="21"/>
      <c r="D15" s="3"/>
      <c r="E15" s="21"/>
      <c r="F15" s="3"/>
      <c r="G15" s="3"/>
      <c r="H15" s="2"/>
      <c r="I15" s="3"/>
      <c r="J15" s="21"/>
      <c r="K15" s="3"/>
      <c r="L15" s="21"/>
      <c r="M15" s="3"/>
      <c r="N15" s="3"/>
      <c r="P15" s="22"/>
      <c r="Q15" s="23"/>
    </row>
    <row r="16" spans="2:17" ht="12.75">
      <c r="B16" s="3">
        <f>IF(D16="","",IF(D16&gt;F16,3)+IF(D16=F16,2,1))</f>
      </c>
      <c r="C16" s="81" t="s">
        <v>35</v>
      </c>
      <c r="D16" s="82"/>
      <c r="E16" s="83" t="s">
        <v>269</v>
      </c>
      <c r="F16" s="84"/>
      <c r="G16" s="3">
        <f>IF(F16="","",IF(F16&gt;D16,3)+IF(F16=D16,2,1))</f>
      </c>
      <c r="H16" s="2"/>
      <c r="I16" s="3">
        <f>IF(K16="","",IF(K16&gt;M16,3)+IF(K16=M16,2,1))</f>
      </c>
      <c r="J16" s="81" t="s">
        <v>36</v>
      </c>
      <c r="K16" s="82"/>
      <c r="L16" s="83" t="s">
        <v>270</v>
      </c>
      <c r="M16" s="84"/>
      <c r="N16" s="3">
        <f>IF(M16="","",IF(M16&gt;K16,3)+IF(M16=K16,2,1))</f>
      </c>
      <c r="P16" s="22"/>
      <c r="Q16" s="23"/>
    </row>
    <row r="17" spans="2:17" ht="12.75">
      <c r="B17" s="3">
        <f>IF(D17="","",IF(D17&gt;F17,3)+IF(D17=F17,2,1))</f>
      </c>
      <c r="C17" s="32" t="str">
        <f>Q11</f>
        <v>Salins 3</v>
      </c>
      <c r="D17" s="33"/>
      <c r="E17" s="34" t="str">
        <f>Q7</f>
        <v>Sportivement Pétanque</v>
      </c>
      <c r="F17" s="35"/>
      <c r="G17" s="3">
        <f>IF(F17="","",IF(F17&gt;D17,3)+IF(F17=D17,2,1))</f>
      </c>
      <c r="H17" s="2"/>
      <c r="I17" s="3">
        <f>IF(K17="","",IF(K17&gt;M17,3)+IF(K17=M17,2,1))</f>
      </c>
      <c r="J17" s="32" t="str">
        <f>Q13</f>
        <v>DPC 3</v>
      </c>
      <c r="K17" s="33"/>
      <c r="L17" s="34" t="str">
        <f>Q7</f>
        <v>Sportivement Pétanque</v>
      </c>
      <c r="M17" s="35"/>
      <c r="N17" s="3">
        <f>IF(M17="","",IF(M17&gt;K17,3)+IF(M17=K17,2,1))</f>
      </c>
      <c r="P17" s="22"/>
      <c r="Q17" s="23"/>
    </row>
    <row r="18" spans="2:17" ht="12.75">
      <c r="B18" s="3">
        <f>IF(D18="","",IF(D18&gt;F18,3)+IF(D18=F18,2,1))</f>
      </c>
      <c r="C18" s="24" t="str">
        <f>Q13</f>
        <v>DPC 3</v>
      </c>
      <c r="D18" s="25"/>
      <c r="E18" s="26" t="str">
        <f>Q8</f>
        <v>Damparis 2</v>
      </c>
      <c r="F18" s="27"/>
      <c r="G18" s="3">
        <f>IF(F18="","",IF(F18&gt;D18,3)+IF(F18=D18,2,1))</f>
      </c>
      <c r="H18" s="2"/>
      <c r="I18" s="3">
        <f>IF(K18="","",IF(K18&gt;M18,3)+IF(K18=M18,2,1))</f>
      </c>
      <c r="J18" s="24" t="str">
        <f>Q8</f>
        <v>Damparis 2</v>
      </c>
      <c r="K18" s="25"/>
      <c r="L18" s="26" t="str">
        <f>Q11</f>
        <v>Salins 3</v>
      </c>
      <c r="M18" s="27"/>
      <c r="N18" s="3">
        <f>IF(M18="","",IF(M18&gt;K18,3)+IF(M18=K18,2,1))</f>
      </c>
      <c r="P18" s="22"/>
      <c r="Q18" s="23"/>
    </row>
    <row r="19" spans="2:17" ht="12.75">
      <c r="B19" s="3">
        <f>IF(D19="","",IF(D19&gt;F19,3)+IF(D19=F19,2,1))</f>
      </c>
      <c r="C19" s="24" t="str">
        <f>Q9</f>
        <v>Champagnole 1</v>
      </c>
      <c r="D19" s="25"/>
      <c r="E19" s="26" t="str">
        <f>Q12</f>
        <v>PCHS 1</v>
      </c>
      <c r="F19" s="27"/>
      <c r="G19" s="3">
        <f>IF(F19="","",IF(F19&gt;D19,3)+IF(F19=D19,2,1))</f>
      </c>
      <c r="H19" s="2"/>
      <c r="I19" s="3">
        <f>IF(K19="","",IF(K19&gt;M19,3)+IF(K19=M19,2,1))</f>
      </c>
      <c r="J19" s="24" t="str">
        <f>Q10</f>
        <v>Orgelet 1</v>
      </c>
      <c r="K19" s="25"/>
      <c r="L19" s="26" t="str">
        <f>Q12</f>
        <v>PCHS 1</v>
      </c>
      <c r="M19" s="27"/>
      <c r="N19" s="3">
        <f>IF($M19="","",IF($M19&gt;$K19,3)+IF($M19=$K19,2,1))</f>
      </c>
      <c r="P19" s="22"/>
      <c r="Q19" s="23"/>
    </row>
    <row r="20" spans="2:17" ht="12.75">
      <c r="B20" s="3">
        <f>IF(D20="","",IF(D20&gt;F20,3)+IF(D20=F20,2,1))</f>
      </c>
      <c r="C20" s="28" t="str">
        <f>Q10</f>
        <v>Orgelet 1</v>
      </c>
      <c r="D20" s="29"/>
      <c r="E20" s="30">
        <v>0</v>
      </c>
      <c r="F20" s="31"/>
      <c r="G20" s="3">
        <f>IF(F20="","",IF(F20&gt;D20,3)+IF(F20=D20,2,1))</f>
      </c>
      <c r="H20" s="2"/>
      <c r="I20" s="3">
        <f>IF(K20="","",IF(K20&gt;M20,3)+IF(K20=M20,2,1))</f>
      </c>
      <c r="J20" s="28" t="str">
        <f>Q9</f>
        <v>Champagnole 1</v>
      </c>
      <c r="K20" s="29"/>
      <c r="L20" s="30">
        <v>0</v>
      </c>
      <c r="M20" s="31"/>
      <c r="N20" s="3">
        <f>IF(M20="","",IF(M20&gt;K20,3)+IF(M20=K20,2,1))</f>
      </c>
      <c r="P20" s="22"/>
      <c r="Q20" s="23"/>
    </row>
    <row r="21" spans="2:17" ht="12.75">
      <c r="B21" s="3"/>
      <c r="C21" s="21"/>
      <c r="D21" s="3"/>
      <c r="E21" s="21"/>
      <c r="F21" s="3"/>
      <c r="G21" s="3"/>
      <c r="H21" s="2"/>
      <c r="I21" s="3"/>
      <c r="J21" s="21"/>
      <c r="K21" s="3"/>
      <c r="L21" s="21"/>
      <c r="M21" s="3"/>
      <c r="N21" s="3"/>
      <c r="P21" s="22"/>
      <c r="Q21" s="23"/>
    </row>
    <row r="22" spans="2:17" ht="12.75">
      <c r="B22" s="3">
        <f aca="true" t="shared" si="0" ref="B22:B27">IF(D22="","",IF(D22&gt;F22,3)+IF(D22=F22,2,1))</f>
      </c>
      <c r="C22" s="2"/>
      <c r="D22" s="2"/>
      <c r="E22" s="2"/>
      <c r="F22" s="2"/>
      <c r="G22" s="3">
        <f>IF($F22="","",IF($F22&gt;$D22,3)+IF($F22=$D22,2,1))</f>
      </c>
      <c r="H22" s="2"/>
      <c r="I22" s="3">
        <f aca="true" t="shared" si="1" ref="I22:I27">IF(K22="","",IF(K22&gt;M22,3)+IF(K22=M22,2,1))</f>
      </c>
      <c r="J22" s="2"/>
      <c r="K22" s="2"/>
      <c r="L22" s="2"/>
      <c r="M22" s="2"/>
      <c r="N22" s="3">
        <f aca="true" t="shared" si="2" ref="N22:N27">IF(M22="","",IF(M22&gt;K22,3)+IF(M22=K22,2,1))</f>
      </c>
      <c r="Q22" s="23"/>
    </row>
    <row r="23" spans="2:17" ht="12.75">
      <c r="B23" s="3">
        <f t="shared" si="0"/>
      </c>
      <c r="C23" s="81" t="s">
        <v>37</v>
      </c>
      <c r="D23" s="82"/>
      <c r="E23" s="83" t="s">
        <v>271</v>
      </c>
      <c r="F23" s="84"/>
      <c r="G23" s="3">
        <f>IF(F23="","",IF(F23&gt;D23,3)+IF(F23=D23,2,1))</f>
      </c>
      <c r="H23" s="2"/>
      <c r="I23" s="3">
        <f t="shared" si="1"/>
      </c>
      <c r="J23" s="81" t="s">
        <v>38</v>
      </c>
      <c r="K23" s="82"/>
      <c r="L23" s="83" t="s">
        <v>272</v>
      </c>
      <c r="M23" s="84"/>
      <c r="N23" s="3">
        <f t="shared" si="2"/>
      </c>
      <c r="Q23" s="23"/>
    </row>
    <row r="24" spans="2:17" ht="12.75">
      <c r="B24" s="3">
        <f t="shared" si="0"/>
      </c>
      <c r="C24" s="32" t="str">
        <f>Q7</f>
        <v>Sportivement Pétanque</v>
      </c>
      <c r="D24" s="33"/>
      <c r="E24" s="34" t="str">
        <f>Q12</f>
        <v>PCHS 1</v>
      </c>
      <c r="F24" s="35"/>
      <c r="G24" s="3">
        <f>IF(F24="","",IF(F24&gt;D24,3)+IF(F24=D24,2,1))</f>
      </c>
      <c r="H24" s="2"/>
      <c r="I24" s="3">
        <f t="shared" si="1"/>
      </c>
      <c r="J24" s="32" t="str">
        <f>Q12</f>
        <v>PCHS 1</v>
      </c>
      <c r="K24" s="33"/>
      <c r="L24" s="34" t="str">
        <f>Q8</f>
        <v>Damparis 2</v>
      </c>
      <c r="M24" s="35"/>
      <c r="N24" s="3">
        <f t="shared" si="2"/>
      </c>
      <c r="Q24" s="10"/>
    </row>
    <row r="25" spans="2:17" ht="12.75">
      <c r="B25" s="3">
        <f t="shared" si="0"/>
      </c>
      <c r="C25" s="24" t="str">
        <f>Q11</f>
        <v>Salins 3</v>
      </c>
      <c r="D25" s="25"/>
      <c r="E25" s="26" t="str">
        <f>Q10</f>
        <v>Orgelet 1</v>
      </c>
      <c r="F25" s="27"/>
      <c r="G25" s="3">
        <f>IF(F25="","",IF(F25&gt;D25,3)+IF(F25=D25,2,1))</f>
      </c>
      <c r="H25" s="2"/>
      <c r="I25" s="3">
        <f t="shared" si="1"/>
      </c>
      <c r="J25" s="24" t="str">
        <f>Q10</f>
        <v>Orgelet 1</v>
      </c>
      <c r="K25" s="25"/>
      <c r="L25" s="26" t="str">
        <f>Q13</f>
        <v>DPC 3</v>
      </c>
      <c r="M25" s="27"/>
      <c r="N25" s="3">
        <f t="shared" si="2"/>
      </c>
      <c r="Q25" s="6"/>
    </row>
    <row r="26" spans="2:17" ht="12.75">
      <c r="B26" s="3">
        <f t="shared" si="0"/>
      </c>
      <c r="C26" s="24" t="str">
        <f>Q13</f>
        <v>DPC 3</v>
      </c>
      <c r="D26" s="25"/>
      <c r="E26" s="26" t="str">
        <f>Q9</f>
        <v>Champagnole 1</v>
      </c>
      <c r="F26" s="27"/>
      <c r="G26" s="3">
        <f>IF(F26="","",IF(F26&gt;D26,3)+IF(F26=D26,2,1))</f>
      </c>
      <c r="H26" s="2"/>
      <c r="I26" s="3">
        <f t="shared" si="1"/>
      </c>
      <c r="J26" s="24" t="str">
        <f>Q9</f>
        <v>Champagnole 1</v>
      </c>
      <c r="K26" s="25"/>
      <c r="L26" s="26" t="str">
        <f>Q11</f>
        <v>Salins 3</v>
      </c>
      <c r="M26" s="27"/>
      <c r="N26" s="3">
        <f t="shared" si="2"/>
      </c>
      <c r="Q26" s="17"/>
    </row>
    <row r="27" spans="2:14" ht="12.75">
      <c r="B27" s="3">
        <f t="shared" si="0"/>
      </c>
      <c r="C27" s="28" t="str">
        <f>Q8</f>
        <v>Damparis 2</v>
      </c>
      <c r="D27" s="29"/>
      <c r="E27" s="30">
        <v>0</v>
      </c>
      <c r="F27" s="31"/>
      <c r="G27" s="3">
        <f>IF(F27="","",IF(F27&gt;D27,3)+IF(F27=D27,2,1))</f>
      </c>
      <c r="H27" s="2"/>
      <c r="I27" s="3">
        <f t="shared" si="1"/>
      </c>
      <c r="J27" s="28" t="str">
        <f>Q7</f>
        <v>Sportivement Pétanque</v>
      </c>
      <c r="K27" s="29"/>
      <c r="L27" s="30">
        <v>0</v>
      </c>
      <c r="M27" s="31"/>
      <c r="N27" s="3">
        <f t="shared" si="2"/>
      </c>
    </row>
    <row r="31" ht="47.25" customHeight="1"/>
  </sheetData>
  <sheetProtection selectLockedCells="1" selectUnlockedCells="1"/>
  <mergeCells count="17">
    <mergeCell ref="Q5:Q6"/>
    <mergeCell ref="C23:D23"/>
    <mergeCell ref="E23:F23"/>
    <mergeCell ref="J23:K23"/>
    <mergeCell ref="L23:M23"/>
    <mergeCell ref="C1:O1"/>
    <mergeCell ref="C2:L2"/>
    <mergeCell ref="J4:K4"/>
    <mergeCell ref="L4:M4"/>
    <mergeCell ref="E16:F16"/>
    <mergeCell ref="C16:D16"/>
    <mergeCell ref="L10:M10"/>
    <mergeCell ref="J10:K10"/>
    <mergeCell ref="J16:K16"/>
    <mergeCell ref="L16:M16"/>
    <mergeCell ref="C10:D10"/>
    <mergeCell ref="E10:F10"/>
  </mergeCells>
  <conditionalFormatting sqref="M24:M27 F17:F22 M17:M22 F24:F27 N10 M11:M15 F11:F15 M1:O3 G9:G10 F28:H65536 M28:O65536 F9 M5:M9 F1:H3 N4">
    <cfRule type="cellIs" priority="1" dxfId="2" operator="greaterThan" stopIfTrue="1">
      <formula>D1</formula>
    </cfRule>
    <cfRule type="cellIs" priority="2" dxfId="1" operator="lessThan" stopIfTrue="1">
      <formula>D1</formula>
    </cfRule>
    <cfRule type="cellIs" priority="3" dxfId="0" operator="equal" stopIfTrue="1">
      <formula>D1</formula>
    </cfRule>
  </conditionalFormatting>
  <conditionalFormatting sqref="D3 K1:K3 D1 D17:D22 K17:K22 K11:K15 D11:D15 D24:D65536 K24:K65536 D9 K5:K9">
    <cfRule type="cellIs" priority="4" dxfId="2" operator="greaterThan" stopIfTrue="1">
      <formula>F1</formula>
    </cfRule>
    <cfRule type="cellIs" priority="5" dxfId="1" operator="lessThan" stopIfTrue="1">
      <formula>F1</formula>
    </cfRule>
    <cfRule type="cellIs" priority="6" dxfId="0" operator="equal" stopIfTrue="1">
      <formula>F1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9">
    <tabColor theme="5" tint="-0.24997000396251678"/>
    <pageSetUpPr fitToPage="1"/>
  </sheetPr>
  <dimension ref="A1:Q28"/>
  <sheetViews>
    <sheetView zoomScale="115" zoomScaleNormal="115" zoomScalePageLayoutView="0" workbookViewId="0" topLeftCell="A1">
      <selection activeCell="L10" sqref="L10:M10"/>
    </sheetView>
  </sheetViews>
  <sheetFormatPr defaultColWidth="11.421875" defaultRowHeight="12.75"/>
  <cols>
    <col min="1" max="2" width="2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hidden="1" customWidth="1"/>
    <col min="17" max="17" width="14.28125" style="1" hidden="1" customWidth="1"/>
    <col min="18" max="18" width="11.421875" style="1" customWidth="1"/>
    <col min="19" max="16384" width="11.421875" style="1" customWidth="1"/>
  </cols>
  <sheetData>
    <row r="1" spans="3:15" ht="20.25">
      <c r="C1" s="87" t="str">
        <f>'Promotion 1'!C1:O1</f>
        <v>Championnat Des Clubs - Année 2020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15" ht="20.25" customHeight="1">
      <c r="C2" s="87" t="s">
        <v>158</v>
      </c>
      <c r="D2" s="87"/>
      <c r="E2" s="87"/>
      <c r="F2" s="87"/>
      <c r="G2" s="87"/>
      <c r="H2" s="87"/>
      <c r="I2" s="87"/>
      <c r="J2" s="87"/>
      <c r="K2" s="87"/>
      <c r="L2" s="87"/>
      <c r="M2" s="14"/>
      <c r="N2" s="14"/>
      <c r="O2" s="14"/>
    </row>
    <row r="3" ht="15" customHeight="1"/>
    <row r="4" spans="2:14" ht="12.75">
      <c r="B4" s="2"/>
      <c r="C4" s="90" t="s">
        <v>32</v>
      </c>
      <c r="D4" s="91"/>
      <c r="E4" s="88">
        <v>43942</v>
      </c>
      <c r="F4" s="89"/>
      <c r="G4" s="2"/>
      <c r="H4" s="2"/>
      <c r="I4" s="2"/>
      <c r="J4" s="90" t="s">
        <v>33</v>
      </c>
      <c r="K4" s="91"/>
      <c r="L4" s="88">
        <v>43951</v>
      </c>
      <c r="M4" s="89"/>
      <c r="N4" s="2"/>
    </row>
    <row r="5" spans="1:17" ht="12.75">
      <c r="A5" s="6"/>
      <c r="B5" s="3">
        <f>IF($D5="","",IF($D5&gt;$F5,3)+IF($D5=$F5,2,1))</f>
      </c>
      <c r="C5" s="24" t="str">
        <f>Q7</f>
        <v>Champvans 1</v>
      </c>
      <c r="D5" s="39"/>
      <c r="E5" s="26" t="str">
        <f>Q12</f>
        <v>Bletterans 1</v>
      </c>
      <c r="F5" s="27"/>
      <c r="G5" s="3">
        <f>IF($F5="","",IF($F5&gt;$D5,3)+IF($F5=$D5,2,1))</f>
      </c>
      <c r="H5" s="2"/>
      <c r="I5" s="3">
        <f>IF(K5="","",IF(K5&gt;M5,3)+IF(K5=M5,2,1))</f>
      </c>
      <c r="J5" s="24" t="str">
        <f>Q12</f>
        <v>Bletterans 1</v>
      </c>
      <c r="K5" s="25"/>
      <c r="L5" s="26" t="str">
        <f>Q8</f>
        <v>Moirans 1</v>
      </c>
      <c r="M5" s="27"/>
      <c r="N5" s="3">
        <f>IF(M5="","",IF(M5&gt;K5,3)+IF(M5=K5,2,1))</f>
      </c>
      <c r="Q5" s="85" t="s">
        <v>39</v>
      </c>
    </row>
    <row r="6" spans="1:17" ht="12.75">
      <c r="A6" s="6"/>
      <c r="B6" s="3">
        <f>IF(D6="","",IF(D6&gt;F6,3)+IF(D6=F6,2,1))</f>
      </c>
      <c r="C6" s="24" t="str">
        <f>Q8</f>
        <v>Moirans 1</v>
      </c>
      <c r="D6" s="25"/>
      <c r="E6" s="26" t="str">
        <f>Q11</f>
        <v>Champagnole 2</v>
      </c>
      <c r="F6" s="27"/>
      <c r="G6" s="3">
        <f>IF($F6="","",IF($F6&gt;$D6,3)+IF($F6=$D6,2,1))</f>
      </c>
      <c r="H6" s="2"/>
      <c r="I6" s="3">
        <f>IF(K6="","",IF(K6&gt;M6,3)+IF(K6=M6,2,1))</f>
      </c>
      <c r="J6" s="24" t="str">
        <f>Q9</f>
        <v>Poligny</v>
      </c>
      <c r="K6" s="25"/>
      <c r="L6" s="26" t="str">
        <f>Q7</f>
        <v>Champvans 1</v>
      </c>
      <c r="M6" s="27"/>
      <c r="N6" s="3">
        <f>IF(M6="","",IF(M6&gt;K6,3)+IF(M6=K6,2,1))</f>
      </c>
      <c r="Q6" s="86"/>
    </row>
    <row r="7" spans="1:17" ht="12.75">
      <c r="A7" s="6"/>
      <c r="B7" s="3">
        <f>IF(D7="","",IF(D7&gt;F7,3)+IF(D7=F7,2,1))</f>
      </c>
      <c r="C7" s="28" t="str">
        <f>Q10</f>
        <v>Morez</v>
      </c>
      <c r="D7" s="29"/>
      <c r="E7" s="30" t="str">
        <f>Q9</f>
        <v>Poligny</v>
      </c>
      <c r="F7" s="31"/>
      <c r="G7" s="3">
        <f>IF(F7="","",IF(F7&gt;D7,3)+IF(F7=D7,2,1))</f>
      </c>
      <c r="H7" s="2"/>
      <c r="I7" s="3">
        <f>IF(K7="","",IF(K7&gt;M7,3)+IF(K7=M7,2,1))</f>
      </c>
      <c r="J7" s="28" t="str">
        <f>Q11</f>
        <v>Champagnole 2</v>
      </c>
      <c r="K7" s="29"/>
      <c r="L7" s="30" t="str">
        <f>Q10</f>
        <v>Morez</v>
      </c>
      <c r="M7" s="31"/>
      <c r="N7" s="3">
        <f>IF(M7="","",IF(M7&gt;K7,3)+IF(M7=K7,2,1))</f>
      </c>
      <c r="P7" s="16">
        <v>1</v>
      </c>
      <c r="Q7" s="15" t="str">
        <f>'liste équipes'!J4</f>
        <v>Champvans 1</v>
      </c>
    </row>
    <row r="8" spans="1:17" ht="12.75">
      <c r="A8" s="6"/>
      <c r="B8" s="3">
        <f>IF(D8="","",IF(D8&gt;F8,3)+IF(D8=F8,2,1))</f>
      </c>
      <c r="C8" s="21"/>
      <c r="D8" s="3"/>
      <c r="E8" s="21"/>
      <c r="F8" s="3"/>
      <c r="G8" s="3">
        <f>IF(F8="","",IF(F8&gt;D8,3)+IF(F8=D8,2,1))</f>
      </c>
      <c r="H8" s="2"/>
      <c r="I8" s="3">
        <f>IF(K8="","",IF(K8&gt;M8,3)+IF(K8=M8,2,1))</f>
      </c>
      <c r="J8" s="21"/>
      <c r="K8" s="3"/>
      <c r="L8" s="21"/>
      <c r="M8" s="3"/>
      <c r="N8" s="3">
        <f>IF(M8="","",IF(M8&gt;K8,3)+IF(M8=K8,2,1))</f>
      </c>
      <c r="P8" s="16">
        <v>2</v>
      </c>
      <c r="Q8" s="15" t="str">
        <f>'liste équipes'!J5</f>
        <v>Moirans 1</v>
      </c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16">
        <v>3</v>
      </c>
      <c r="Q9" s="15" t="str">
        <f>'liste équipes'!J6</f>
        <v>Poligny</v>
      </c>
    </row>
    <row r="10" spans="2:17" ht="12.75">
      <c r="B10" s="2"/>
      <c r="C10" s="90" t="s">
        <v>34</v>
      </c>
      <c r="D10" s="91"/>
      <c r="E10" s="88">
        <v>43958</v>
      </c>
      <c r="F10" s="89"/>
      <c r="G10" s="2"/>
      <c r="H10" s="2"/>
      <c r="I10" s="2"/>
      <c r="J10" s="90" t="s">
        <v>35</v>
      </c>
      <c r="K10" s="91"/>
      <c r="L10" s="88">
        <v>44019</v>
      </c>
      <c r="M10" s="89"/>
      <c r="N10" s="2"/>
      <c r="P10" s="16">
        <v>4</v>
      </c>
      <c r="Q10" s="15" t="str">
        <f>'liste équipes'!J7</f>
        <v>Morez</v>
      </c>
    </row>
    <row r="11" spans="2:17" ht="12.75">
      <c r="B11" s="3">
        <f>IF($D11="","",IF($D11&gt;$F11,3)+IF($D11=$F11,2,1))</f>
      </c>
      <c r="C11" s="37" t="str">
        <f>Q9</f>
        <v>Poligny</v>
      </c>
      <c r="D11" s="25"/>
      <c r="E11" s="38" t="str">
        <f>Q12</f>
        <v>Bletterans 1</v>
      </c>
      <c r="F11" s="27"/>
      <c r="G11" s="3">
        <f>IF($F11="","",IF($F11&gt;$D11,3)+IF($F11=$D11,2,1))</f>
      </c>
      <c r="H11" s="2"/>
      <c r="I11" s="3">
        <f>IF(K11="","",IF(K11&gt;M11,3)+IF(K11=M11,2,1))</f>
      </c>
      <c r="J11" s="24" t="str">
        <f>Q12</f>
        <v>Bletterans 1</v>
      </c>
      <c r="K11" s="25"/>
      <c r="L11" s="26" t="str">
        <f>Q10</f>
        <v>Morez</v>
      </c>
      <c r="M11" s="27"/>
      <c r="N11" s="3">
        <f>IF(M11="","",IF(M11&gt;K11,3)+IF(M11=K11,2,1))</f>
      </c>
      <c r="P11" s="16">
        <v>5</v>
      </c>
      <c r="Q11" s="15" t="str">
        <f>'liste équipes'!J8</f>
        <v>Champagnole 2</v>
      </c>
    </row>
    <row r="12" spans="2:17" ht="12.75">
      <c r="B12" s="3">
        <f>IF(D12="","",IF(D12&gt;F12,3)+IF(D12=F12,2,1))</f>
      </c>
      <c r="C12" s="24" t="str">
        <f>Q10</f>
        <v>Morez</v>
      </c>
      <c r="D12" s="25"/>
      <c r="E12" s="38" t="str">
        <f>Q8</f>
        <v>Moirans 1</v>
      </c>
      <c r="F12" s="27"/>
      <c r="G12" s="3">
        <f>IF(F12="","",IF(F12&gt;D12,3)+IF(F12=D12,2,1))</f>
      </c>
      <c r="H12" s="2"/>
      <c r="I12" s="3">
        <f>IF(K12="","",IF(K12&gt;M12,3)+IF(K12=M12,2,1))</f>
      </c>
      <c r="J12" s="24" t="str">
        <f>Q11</f>
        <v>Champagnole 2</v>
      </c>
      <c r="K12" s="25"/>
      <c r="L12" s="26" t="str">
        <f>Q9</f>
        <v>Poligny</v>
      </c>
      <c r="M12" s="27"/>
      <c r="N12" s="3">
        <f>IF(M12="","",IF(M12&gt;K12,3)+IF(M12=K12,2,1))</f>
      </c>
      <c r="P12" s="16">
        <v>6</v>
      </c>
      <c r="Q12" s="15" t="str">
        <f>'liste équipes'!J9</f>
        <v>Bletterans 1</v>
      </c>
    </row>
    <row r="13" spans="2:17" ht="12.75">
      <c r="B13" s="3">
        <f>IF(D13="","",IF(D13&gt;F13,3)+IF(D13=F13,2,1))</f>
      </c>
      <c r="C13" s="28" t="str">
        <f>Q7</f>
        <v>Champvans 1</v>
      </c>
      <c r="D13" s="29"/>
      <c r="E13" s="30" t="str">
        <f>Q11</f>
        <v>Champagnole 2</v>
      </c>
      <c r="F13" s="31"/>
      <c r="G13" s="3">
        <f>IF(F13="","",IF(F13&gt;D13,3)+IF(F13=D13,2,1))</f>
      </c>
      <c r="H13" s="2"/>
      <c r="I13" s="3">
        <f>IF(K13="","",IF(K13&gt;M13,3)+IF(K13=M13,2,1))</f>
      </c>
      <c r="J13" s="28" t="str">
        <f>Q8</f>
        <v>Moirans 1</v>
      </c>
      <c r="K13" s="29"/>
      <c r="L13" s="30" t="str">
        <f>Q7</f>
        <v>Champvans 1</v>
      </c>
      <c r="M13" s="31"/>
      <c r="N13" s="3">
        <f>IF(M13="","",IF(M13&gt;K13,3)+IF(M13=K13,2,1))</f>
      </c>
      <c r="P13" s="16">
        <v>7</v>
      </c>
      <c r="Q13" s="15">
        <f>'liste équipes'!J10</f>
        <v>0</v>
      </c>
    </row>
    <row r="14" spans="2:17" ht="12.75">
      <c r="B14" s="3">
        <f>IF(D14="","",IF(D14&gt;F14,3)+IF(D14=F14,2,1))</f>
      </c>
      <c r="C14" s="21"/>
      <c r="D14" s="3"/>
      <c r="E14" s="21"/>
      <c r="F14" s="3"/>
      <c r="G14" s="3">
        <f>IF(F14="","",IF(F14&gt;D14,3)+IF(F14=D14,2,1))</f>
      </c>
      <c r="H14" s="2"/>
      <c r="I14" s="3">
        <f>IF(K14="","",IF(K14&gt;M14,3)+IF(K14=M14,2,1))</f>
      </c>
      <c r="J14" s="36"/>
      <c r="K14" s="3"/>
      <c r="L14" s="21"/>
      <c r="M14" s="3"/>
      <c r="N14" s="3">
        <f>IF(M14="","",IF(M14&gt;K14,3)+IF(M14=K14,2,1))</f>
      </c>
      <c r="P14" s="16">
        <v>8</v>
      </c>
      <c r="Q14" s="15" t="e">
        <f>'liste équipes'!#REF!</f>
        <v>#REF!</v>
      </c>
    </row>
    <row r="15" spans="2:17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</row>
    <row r="16" spans="2:17" ht="12.75">
      <c r="B16" s="2"/>
      <c r="C16" s="90" t="s">
        <v>36</v>
      </c>
      <c r="D16" s="91"/>
      <c r="E16" s="88">
        <v>44033</v>
      </c>
      <c r="F16" s="89"/>
      <c r="G16" s="3"/>
      <c r="H16" s="2"/>
      <c r="I16" s="2"/>
      <c r="J16" s="92"/>
      <c r="K16" s="92"/>
      <c r="L16" s="94"/>
      <c r="M16" s="95"/>
      <c r="N16" s="3"/>
      <c r="Q16" s="2"/>
    </row>
    <row r="17" spans="2:17" ht="12.75">
      <c r="B17" s="3">
        <f>IF($D17="","",IF($D17&gt;$F17,3)+IF($D17=$F17,2,1))</f>
      </c>
      <c r="C17" s="24" t="str">
        <f>Q11</f>
        <v>Champagnole 2</v>
      </c>
      <c r="D17" s="25"/>
      <c r="E17" s="26" t="str">
        <f>Q12</f>
        <v>Bletterans 1</v>
      </c>
      <c r="F17" s="27"/>
      <c r="G17" s="3">
        <f>IF($F17="","",IF($F17&gt;$D17,3)+IF($F17=$D17,2,1))</f>
      </c>
      <c r="H17" s="2"/>
      <c r="I17" s="3">
        <f>IF(K17="","",IF(K17&gt;M17,3)+IF(K17=M17,2,1))</f>
      </c>
      <c r="J17" s="21"/>
      <c r="K17" s="3"/>
      <c r="L17" s="21"/>
      <c r="M17" s="3"/>
      <c r="N17" s="3">
        <f>IF(M17="","",IF(M17&gt;K17,3)+IF(M17=K17,2,1))</f>
      </c>
      <c r="Q17" s="9"/>
    </row>
    <row r="18" spans="2:17" ht="12.75">
      <c r="B18" s="3">
        <f>IF(D18="","",IF(D18&gt;F18,3)+IF(D18=F18,2,1))</f>
      </c>
      <c r="C18" s="24" t="str">
        <f>Q7</f>
        <v>Champvans 1</v>
      </c>
      <c r="D18" s="25"/>
      <c r="E18" s="26" t="str">
        <f>Q10</f>
        <v>Morez</v>
      </c>
      <c r="F18" s="27"/>
      <c r="G18" s="3">
        <f>IF(F18="","",IF(F18&gt;D18,3)+IF(F18=D18,2,1))</f>
      </c>
      <c r="H18" s="2"/>
      <c r="I18" s="3">
        <f>IF(K18="","",IF(K18&gt;M18,3)+IF(K18=M18,2,1))</f>
      </c>
      <c r="J18" s="21"/>
      <c r="K18" s="3"/>
      <c r="L18" s="21"/>
      <c r="M18" s="3"/>
      <c r="N18" s="3">
        <f>IF(M18="","",IF(M18&gt;K18,3)+IF(M18=K18,2,1))</f>
      </c>
      <c r="Q18" s="9"/>
    </row>
    <row r="19" spans="2:17" ht="12.75">
      <c r="B19" s="3">
        <f>IF(D19="","",IF(D19&gt;F19,3)+IF(D19=F19,2,1))</f>
      </c>
      <c r="C19" s="28" t="str">
        <f>Q9</f>
        <v>Poligny</v>
      </c>
      <c r="D19" s="29"/>
      <c r="E19" s="30" t="str">
        <f>Q8</f>
        <v>Moirans 1</v>
      </c>
      <c r="F19" s="31"/>
      <c r="G19" s="3">
        <f>IF(F19="","",IF(F19&gt;D19,3)+IF(F19=D19,2,1))</f>
      </c>
      <c r="H19" s="2"/>
      <c r="I19" s="3">
        <f>IF(K19="","",IF(K19&gt;M19,3)+IF(K19=M19,2,1))</f>
      </c>
      <c r="J19" s="21"/>
      <c r="K19" s="3"/>
      <c r="L19" s="21"/>
      <c r="M19" s="3"/>
      <c r="N19" s="3">
        <f>IF(M19="","",IF(M19&gt;K19,3)+IF(M19=K19,2,1))</f>
      </c>
      <c r="Q19" s="9"/>
    </row>
    <row r="20" spans="2:17" ht="12.75">
      <c r="B20" s="3">
        <f>IF(D20="","",IF(D20&gt;F20,3)+IF(D20=F20,2,1))</f>
      </c>
      <c r="C20" s="21"/>
      <c r="D20" s="3"/>
      <c r="E20" s="21"/>
      <c r="F20" s="3"/>
      <c r="G20" s="3"/>
      <c r="H20" s="2"/>
      <c r="I20" s="3"/>
      <c r="J20" s="21"/>
      <c r="K20" s="3"/>
      <c r="L20" s="21"/>
      <c r="M20" s="3"/>
      <c r="N20" s="3">
        <f>IF(M20="","",IF(M20&gt;K20,3)+IF(M20=K20,2,1))</f>
      </c>
      <c r="Q20" s="9"/>
    </row>
    <row r="21" spans="2:1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9"/>
    </row>
    <row r="22" spans="2:17" ht="12.75">
      <c r="B22" s="2"/>
      <c r="C22" s="92"/>
      <c r="D22" s="92"/>
      <c r="E22" s="104"/>
      <c r="F22" s="104"/>
      <c r="G22" s="3"/>
      <c r="H22" s="2"/>
      <c r="I22" s="2"/>
      <c r="J22" s="92"/>
      <c r="K22" s="92"/>
      <c r="L22" s="95"/>
      <c r="M22" s="95"/>
      <c r="N22" s="2"/>
      <c r="Q22" s="9"/>
    </row>
    <row r="23" spans="2:17" ht="12.75">
      <c r="B23" s="3">
        <f>IF($D23="","",IF($D23&gt;$F23,3)+IF($D23=$F23,2,1))</f>
      </c>
      <c r="C23" s="21"/>
      <c r="D23" s="3"/>
      <c r="E23" s="21"/>
      <c r="F23" s="3"/>
      <c r="G23" s="3"/>
      <c r="H23" s="2"/>
      <c r="I23" s="3"/>
      <c r="J23" s="21"/>
      <c r="K23" s="3"/>
      <c r="L23" s="21"/>
      <c r="M23" s="3"/>
      <c r="N23" s="3">
        <f>IF(M23="","",IF(M23&gt;K23,3)+IF(M23=K23,2,1))</f>
      </c>
      <c r="Q23" s="9"/>
    </row>
    <row r="24" spans="2:17" ht="12.75">
      <c r="B24" s="3">
        <f>IF(D24="","",IF(D24&gt;F24,3)+IF(D24=F24,2,1))</f>
      </c>
      <c r="C24" s="21"/>
      <c r="D24" s="3"/>
      <c r="E24" s="21"/>
      <c r="F24" s="3"/>
      <c r="G24" s="3"/>
      <c r="H24" s="2"/>
      <c r="I24" s="3"/>
      <c r="J24" s="21"/>
      <c r="K24" s="3"/>
      <c r="L24" s="21"/>
      <c r="M24" s="3"/>
      <c r="N24" s="3">
        <f>IF(M24="","",IF(M24&gt;K24,3)+IF(M24=K24,2,1))</f>
      </c>
      <c r="Q24" s="9"/>
    </row>
    <row r="25" spans="2:17" ht="12.75">
      <c r="B25" s="3">
        <f>IF(D25="","",IF(D25&gt;F25,3)+IF(D25=F25,2,1))</f>
      </c>
      <c r="C25" s="21"/>
      <c r="D25" s="3"/>
      <c r="E25" s="21"/>
      <c r="F25" s="3"/>
      <c r="G25" s="3"/>
      <c r="H25" s="2"/>
      <c r="I25" s="3"/>
      <c r="J25" s="21"/>
      <c r="K25" s="3"/>
      <c r="L25" s="21"/>
      <c r="M25" s="3"/>
      <c r="N25" s="3">
        <f>IF(M25="","",IF(M25&gt;K25,3)+IF(M25=K25,2,1))</f>
      </c>
      <c r="Q25" s="9"/>
    </row>
    <row r="26" spans="2:17" ht="12.75">
      <c r="B26" s="3">
        <f>IF(D26="","",IF(D26&gt;F26,3)+IF(D26=F26,2,1))</f>
      </c>
      <c r="C26" s="21"/>
      <c r="D26" s="3"/>
      <c r="E26" s="21"/>
      <c r="F26" s="3"/>
      <c r="G26" s="3"/>
      <c r="H26" s="2"/>
      <c r="I26" s="3"/>
      <c r="J26" s="21"/>
      <c r="K26" s="3"/>
      <c r="L26" s="21"/>
      <c r="M26" s="3"/>
      <c r="N26" s="3">
        <f>IF(M26="","",IF(M26&gt;K26,3)+IF(M26=K26,2,1))</f>
      </c>
      <c r="Q26" s="2"/>
    </row>
    <row r="27" spans="3:17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Q27" s="2"/>
    </row>
    <row r="28" ht="12.75">
      <c r="Q28" s="2"/>
    </row>
    <row r="29" ht="91.5" customHeight="1"/>
  </sheetData>
  <sheetProtection selectLockedCells="1" selectUnlockedCells="1"/>
  <mergeCells count="19">
    <mergeCell ref="Q5:Q6"/>
    <mergeCell ref="C10:D10"/>
    <mergeCell ref="E10:F10"/>
    <mergeCell ref="J10:K10"/>
    <mergeCell ref="L10:M10"/>
    <mergeCell ref="C1:O1"/>
    <mergeCell ref="C2:L2"/>
    <mergeCell ref="C4:D4"/>
    <mergeCell ref="E4:F4"/>
    <mergeCell ref="J4:K4"/>
    <mergeCell ref="E16:F16"/>
    <mergeCell ref="J16:K16"/>
    <mergeCell ref="L16:M16"/>
    <mergeCell ref="L4:M4"/>
    <mergeCell ref="L22:M22"/>
    <mergeCell ref="J22:K22"/>
    <mergeCell ref="E22:F22"/>
    <mergeCell ref="C22:D22"/>
    <mergeCell ref="C16:D16"/>
  </mergeCells>
  <conditionalFormatting sqref="M20 F21:G21 M21:N21 F20 F23:F26 N22 M1:O3 F1:H3 M23:M65536 F27:H65536 O22:O65536 N27:N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20:K21 D20:D21 D3 K1:K3 D1 D23:D65536 K23:K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3">
    <tabColor theme="5" tint="-0.24997000396251678"/>
  </sheetPr>
  <dimension ref="A1:Q28"/>
  <sheetViews>
    <sheetView zoomScale="115" zoomScaleNormal="115" zoomScalePageLayoutView="0" workbookViewId="0" topLeftCell="A1">
      <selection activeCell="N18" sqref="N18"/>
    </sheetView>
  </sheetViews>
  <sheetFormatPr defaultColWidth="11.421875" defaultRowHeight="12.75"/>
  <cols>
    <col min="1" max="1" width="2.28125" style="1" customWidth="1"/>
    <col min="2" max="2" width="2.28125" style="1" hidden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421875" style="1" hidden="1" customWidth="1"/>
    <col min="8" max="8" width="2.421875" style="1" customWidth="1"/>
    <col min="9" max="9" width="4.421875" style="1" hidden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hidden="1" customWidth="1"/>
    <col min="17" max="17" width="19.28125" style="1" hidden="1" customWidth="1"/>
    <col min="18" max="18" width="11.421875" style="1" customWidth="1"/>
    <col min="19" max="16384" width="11.421875" style="1" customWidth="1"/>
  </cols>
  <sheetData>
    <row r="1" spans="3:15" ht="20.25">
      <c r="C1" s="87" t="str">
        <f>'Promotion 1'!C1:O1</f>
        <v>Championnat Des Clubs - Année 2020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15" ht="20.25" customHeight="1">
      <c r="C2" s="87" t="s">
        <v>159</v>
      </c>
      <c r="D2" s="87"/>
      <c r="E2" s="87"/>
      <c r="F2" s="87"/>
      <c r="G2" s="87"/>
      <c r="H2" s="87"/>
      <c r="I2" s="87"/>
      <c r="J2" s="87"/>
      <c r="K2" s="87"/>
      <c r="L2" s="87"/>
      <c r="M2" s="14"/>
      <c r="N2" s="14"/>
      <c r="O2" s="14"/>
    </row>
    <row r="3" ht="15" customHeight="1"/>
    <row r="4" spans="2:14" ht="12.75">
      <c r="B4" s="2"/>
      <c r="C4" s="105" t="s">
        <v>251</v>
      </c>
      <c r="D4" s="91"/>
      <c r="E4" s="88">
        <f>'Vétéran 1'!E4:F4</f>
        <v>43942</v>
      </c>
      <c r="F4" s="89"/>
      <c r="G4" s="3"/>
      <c r="H4" s="2"/>
      <c r="I4" s="2"/>
      <c r="J4" s="90" t="s">
        <v>33</v>
      </c>
      <c r="K4" s="91"/>
      <c r="L4" s="88">
        <f>'Vétéran 1'!L4:M4</f>
        <v>43951</v>
      </c>
      <c r="M4" s="89"/>
      <c r="N4" s="2"/>
    </row>
    <row r="5" spans="1:17" ht="12.75">
      <c r="A5" s="6"/>
      <c r="B5" s="3">
        <f>IF($D5="","",IF($D5&gt;$F5,3)+IF($D5=$F5,2,1))</f>
      </c>
      <c r="C5" s="24" t="str">
        <f>Q11</f>
        <v>Damparis</v>
      </c>
      <c r="D5" s="25"/>
      <c r="E5" s="26" t="str">
        <f>Q12</f>
        <v>Mont sous Vaudrey 1</v>
      </c>
      <c r="F5" s="27"/>
      <c r="G5" s="3">
        <f>IF($F5="","",IF($F5&gt;$D5,3)+IF($F5=$D5,2,1))</f>
      </c>
      <c r="H5" s="2"/>
      <c r="I5" s="3">
        <f>IF(K5="","",IF(K5&gt;M5,3)+IF(K5=M5,2,1))</f>
      </c>
      <c r="J5" s="24" t="str">
        <f>Q12</f>
        <v>Mont sous Vaudrey 1</v>
      </c>
      <c r="K5" s="25"/>
      <c r="L5" s="26" t="str">
        <f>Q8</f>
        <v>Montmorot 2</v>
      </c>
      <c r="M5" s="27"/>
      <c r="N5" s="3">
        <f>IF(M5="","",IF(M5&gt;K5,3)+IF(M5=K5,2,1))</f>
      </c>
      <c r="Q5" s="85" t="s">
        <v>39</v>
      </c>
    </row>
    <row r="6" spans="1:17" ht="12.75">
      <c r="A6" s="6"/>
      <c r="B6" s="3">
        <f>IF(D6="","",IF(D6&gt;F6,3)+IF(D6=F6,2,1))</f>
      </c>
      <c r="C6" s="24" t="str">
        <f>Q7</f>
        <v>PBJ</v>
      </c>
      <c r="D6" s="25"/>
      <c r="E6" s="26" t="str">
        <f>Q10</f>
        <v>DPC 1</v>
      </c>
      <c r="F6" s="27"/>
      <c r="G6" s="3">
        <f>IF(F6="","",IF(F6&gt;D6,3)+IF(F6=D6,2,1))</f>
      </c>
      <c r="H6" s="2"/>
      <c r="I6" s="3">
        <f>IF(K6="","",IF(K6&gt;M6,3)+IF(K6=M6,2,1))</f>
      </c>
      <c r="J6" s="24" t="str">
        <f>Q9</f>
        <v>ABJ 1</v>
      </c>
      <c r="K6" s="25"/>
      <c r="L6" s="26" t="str">
        <f>Q7</f>
        <v>PBJ</v>
      </c>
      <c r="M6" s="27"/>
      <c r="N6" s="3">
        <f>IF(M6="","",IF(M6&gt;K6,3)+IF(M6=K6,2,1))</f>
      </c>
      <c r="Q6" s="86"/>
    </row>
    <row r="7" spans="1:17" ht="12.75">
      <c r="A7" s="6"/>
      <c r="B7" s="3">
        <f>IF(D7="","",IF(D7&gt;F7,3)+IF(D7=F7,2,1))</f>
      </c>
      <c r="C7" s="28" t="str">
        <f>Q9</f>
        <v>ABJ 1</v>
      </c>
      <c r="D7" s="29"/>
      <c r="E7" s="30" t="str">
        <f>Q8</f>
        <v>Montmorot 2</v>
      </c>
      <c r="F7" s="31"/>
      <c r="G7" s="3">
        <f>IF(F7="","",IF(F7&gt;D7,3)+IF(F7=D7,2,1))</f>
      </c>
      <c r="H7" s="2"/>
      <c r="I7" s="3">
        <f>IF(K7="","",IF(K7&gt;M7,3)+IF(K7=M7,2,1))</f>
      </c>
      <c r="J7" s="28" t="str">
        <f>Q11</f>
        <v>Damparis</v>
      </c>
      <c r="K7" s="29"/>
      <c r="L7" s="30" t="str">
        <f>Q10</f>
        <v>DPC 1</v>
      </c>
      <c r="M7" s="31"/>
      <c r="N7" s="3">
        <f>IF(M7="","",IF(M7&gt;K7,3)+IF(M7=K7,2,1))</f>
      </c>
      <c r="P7" s="16">
        <v>1</v>
      </c>
      <c r="Q7" s="15" t="str">
        <f>'liste équipes'!K4</f>
        <v>PBJ</v>
      </c>
    </row>
    <row r="8" spans="1:17" ht="12.75">
      <c r="A8" s="6"/>
      <c r="B8" s="3">
        <f>IF(D8="","",IF(D8&gt;F8,3)+IF(D8=F8,2,1))</f>
      </c>
      <c r="C8" s="21"/>
      <c r="D8" s="3"/>
      <c r="E8" s="21"/>
      <c r="F8" s="3"/>
      <c r="G8" s="3">
        <f>IF(F8="","",IF(F8&gt;D8,3)+IF(F8=D8,2,1))</f>
      </c>
      <c r="H8" s="2"/>
      <c r="I8" s="3">
        <f>IF(K8="","",IF(K8&gt;M8,3)+IF(K8=M8,2,1))</f>
      </c>
      <c r="J8" s="21"/>
      <c r="K8" s="3"/>
      <c r="L8" s="21"/>
      <c r="M8" s="3"/>
      <c r="N8" s="3">
        <f>IF(M8="","",IF(M8&gt;K8,3)+IF(M8=K8,2,1))</f>
      </c>
      <c r="P8" s="16">
        <v>2</v>
      </c>
      <c r="Q8" s="15" t="str">
        <f>'liste équipes'!K5</f>
        <v>Montmorot 2</v>
      </c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16">
        <v>3</v>
      </c>
      <c r="Q9" s="15" t="str">
        <f>'liste équipes'!K6</f>
        <v>ABJ 1</v>
      </c>
    </row>
    <row r="10" spans="2:17" ht="12.75">
      <c r="B10" s="2"/>
      <c r="C10" s="90" t="s">
        <v>34</v>
      </c>
      <c r="D10" s="91"/>
      <c r="E10" s="88">
        <f>'Vétéran 1'!E10:F10</f>
        <v>43958</v>
      </c>
      <c r="F10" s="89"/>
      <c r="G10" s="2"/>
      <c r="H10" s="2"/>
      <c r="I10" s="2"/>
      <c r="J10" s="90" t="s">
        <v>35</v>
      </c>
      <c r="K10" s="91"/>
      <c r="L10" s="88">
        <v>44019</v>
      </c>
      <c r="M10" s="89"/>
      <c r="N10" s="2"/>
      <c r="P10" s="16">
        <v>4</v>
      </c>
      <c r="Q10" s="15" t="str">
        <f>'liste équipes'!K7</f>
        <v>DPC 1</v>
      </c>
    </row>
    <row r="11" spans="2:17" ht="12.75">
      <c r="B11" s="3">
        <f>IF($D11="","",IF($D11&gt;$F11,3)+IF($D11=$F11,2,1))</f>
      </c>
      <c r="C11" s="37" t="str">
        <f>Q9</f>
        <v>ABJ 1</v>
      </c>
      <c r="D11" s="25"/>
      <c r="E11" s="38" t="str">
        <f>Q12</f>
        <v>Mont sous Vaudrey 1</v>
      </c>
      <c r="F11" s="27"/>
      <c r="G11" s="3">
        <f>IF($F11="","",IF($F11&gt;$D11,3)+IF($F11=$D11,2,1))</f>
      </c>
      <c r="H11" s="2"/>
      <c r="I11" s="3">
        <f>IF(K11="","",IF(K11&gt;M11,3)+IF(K11=M11,2,1))</f>
      </c>
      <c r="J11" s="24" t="str">
        <f>Q12</f>
        <v>Mont sous Vaudrey 1</v>
      </c>
      <c r="K11" s="25"/>
      <c r="L11" s="26" t="str">
        <f>Q10</f>
        <v>DPC 1</v>
      </c>
      <c r="M11" s="27"/>
      <c r="N11" s="3">
        <f>IF(M11="","",IF(M11&gt;K11,3)+IF(M11=K11,2,1))</f>
      </c>
      <c r="P11" s="16">
        <v>5</v>
      </c>
      <c r="Q11" s="15" t="str">
        <f>'liste équipes'!K8</f>
        <v>Damparis</v>
      </c>
    </row>
    <row r="12" spans="2:17" ht="12.75">
      <c r="B12" s="3">
        <f>IF(D12="","",IF(D12&gt;F12,3)+IF(D12=F12,2,1))</f>
      </c>
      <c r="C12" s="24" t="str">
        <f>Q10</f>
        <v>DPC 1</v>
      </c>
      <c r="D12" s="25"/>
      <c r="E12" s="38" t="str">
        <f>Q8</f>
        <v>Montmorot 2</v>
      </c>
      <c r="F12" s="27"/>
      <c r="G12" s="3">
        <f>IF(F12="","",IF(F12&gt;D12,3)+IF(F12=D12,2,1))</f>
      </c>
      <c r="H12" s="2"/>
      <c r="I12" s="3">
        <f>IF(K12="","",IF(K12&gt;M12,3)+IF(K12=M12,2,1))</f>
      </c>
      <c r="J12" s="24" t="str">
        <f>Q11</f>
        <v>Damparis</v>
      </c>
      <c r="K12" s="25"/>
      <c r="L12" s="26" t="str">
        <f>Q9</f>
        <v>ABJ 1</v>
      </c>
      <c r="M12" s="27"/>
      <c r="N12" s="3">
        <f>IF(M12="","",IF(M12&gt;K12,3)+IF(M12=K12,2,1))</f>
      </c>
      <c r="P12" s="16">
        <v>6</v>
      </c>
      <c r="Q12" s="15" t="str">
        <f>'liste équipes'!K9</f>
        <v>Mont sous Vaudrey 1</v>
      </c>
    </row>
    <row r="13" spans="2:17" ht="12.75">
      <c r="B13" s="3">
        <f>IF(D13="","",IF(D13&gt;F13,3)+IF(D13=F13,2,1))</f>
      </c>
      <c r="C13" s="28" t="str">
        <f>Q7</f>
        <v>PBJ</v>
      </c>
      <c r="D13" s="29"/>
      <c r="E13" s="30" t="str">
        <f>Q11</f>
        <v>Damparis</v>
      </c>
      <c r="F13" s="31"/>
      <c r="G13" s="3">
        <f>IF(F13="","",IF(F13&gt;D13,3)+IF(F13=D13,2,1))</f>
      </c>
      <c r="H13" s="2"/>
      <c r="I13" s="3">
        <f>IF(K13="","",IF(K13&gt;M13,3)+IF(K13=M13,2,1))</f>
      </c>
      <c r="J13" s="28" t="str">
        <f>Q8</f>
        <v>Montmorot 2</v>
      </c>
      <c r="K13" s="29"/>
      <c r="L13" s="30" t="str">
        <f>Q7</f>
        <v>PBJ</v>
      </c>
      <c r="M13" s="31"/>
      <c r="N13" s="3">
        <f>IF(M13="","",IF(M13&gt;K13,3)+IF(M13=K13,2,1))</f>
      </c>
      <c r="P13" s="16">
        <v>7</v>
      </c>
      <c r="Q13" s="15">
        <f>'liste équipes'!K10</f>
        <v>0</v>
      </c>
    </row>
    <row r="14" spans="2:17" ht="12.75">
      <c r="B14" s="3">
        <f>IF(D14="","",IF(D14&gt;F14,3)+IF(D14=F14,2,1))</f>
      </c>
      <c r="C14" s="21"/>
      <c r="D14" s="3"/>
      <c r="E14" s="21"/>
      <c r="F14" s="3"/>
      <c r="G14" s="3">
        <f>IF(F14="","",IF(F14&gt;D14,3)+IF(F14=D14,2,1))</f>
      </c>
      <c r="H14" s="2"/>
      <c r="I14" s="3">
        <f>IF(K14="","",IF(K14&gt;M14,3)+IF(K14=M14,2,1))</f>
      </c>
      <c r="J14" s="36"/>
      <c r="K14" s="3"/>
      <c r="L14" s="21"/>
      <c r="M14" s="3"/>
      <c r="N14" s="3">
        <f>IF(M14="","",IF(M14&gt;K14,3)+IF(M14=K14,2,1))</f>
      </c>
      <c r="P14" s="16">
        <v>8</v>
      </c>
      <c r="Q14" s="15" t="e">
        <f>'liste équipes'!#REF!</f>
        <v>#REF!</v>
      </c>
    </row>
    <row r="15" spans="2:17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</row>
    <row r="16" spans="2:17" ht="12.75">
      <c r="B16" s="2"/>
      <c r="C16" s="105" t="s">
        <v>36</v>
      </c>
      <c r="D16" s="91"/>
      <c r="E16" s="88">
        <f>'Vétéran 1'!E16:F16</f>
        <v>44033</v>
      </c>
      <c r="F16" s="89"/>
      <c r="G16" s="2"/>
      <c r="H16" s="2"/>
      <c r="I16" s="2"/>
      <c r="J16" s="92"/>
      <c r="K16" s="92"/>
      <c r="L16" s="94"/>
      <c r="M16" s="95"/>
      <c r="N16" s="3"/>
      <c r="Q16" s="2"/>
    </row>
    <row r="17" spans="2:17" ht="12.75">
      <c r="B17" s="3">
        <f>IF($D17="","",IF($D17&gt;$F17,3)+IF($D17=$F17,2,1))</f>
      </c>
      <c r="C17" s="24" t="str">
        <f>Q7</f>
        <v>PBJ</v>
      </c>
      <c r="D17" s="39"/>
      <c r="E17" s="26" t="str">
        <f>Q12</f>
        <v>Mont sous Vaudrey 1</v>
      </c>
      <c r="F17" s="27"/>
      <c r="G17" s="3">
        <f>IF($F17="","",IF($F17&gt;$D17,3)+IF($F17=$D17,2,1))</f>
      </c>
      <c r="H17" s="2"/>
      <c r="I17" s="3">
        <f>IF(K17="","",IF(K17&gt;M17,3)+IF(K17=M17,2,1))</f>
      </c>
      <c r="J17" s="21"/>
      <c r="K17" s="3"/>
      <c r="L17" s="21"/>
      <c r="M17" s="3"/>
      <c r="N17" s="3">
        <f>IF(M17="","",IF(M17&gt;K17,3)+IF(M17=K17,2,1))</f>
      </c>
      <c r="Q17" s="9"/>
    </row>
    <row r="18" spans="2:17" ht="12.75">
      <c r="B18" s="3">
        <f>IF(D18="","",IF(D18&gt;F18,3)+IF(D18=F18,2,1))</f>
      </c>
      <c r="C18" s="24" t="str">
        <f>Q8</f>
        <v>Montmorot 2</v>
      </c>
      <c r="D18" s="25"/>
      <c r="E18" s="26" t="str">
        <f>Q11</f>
        <v>Damparis</v>
      </c>
      <c r="F18" s="27"/>
      <c r="G18" s="3">
        <f>IF($F18="","",IF($F18&gt;$D18,3)+IF($F18=$D18,2,1))</f>
      </c>
      <c r="H18" s="2"/>
      <c r="I18" s="3">
        <f>IF(K18="","",IF(K18&gt;M18,3)+IF(K18=M18,2,1))</f>
      </c>
      <c r="J18" s="21"/>
      <c r="K18" s="3"/>
      <c r="L18" s="21"/>
      <c r="M18" s="3"/>
      <c r="N18" s="3">
        <f>IF(M18="","",IF(M18&gt;K18,3)+IF(M18=K18,2,1))</f>
      </c>
      <c r="Q18" s="9"/>
    </row>
    <row r="19" spans="2:17" ht="12.75">
      <c r="B19" s="3">
        <f>IF(D19="","",IF(D19&gt;F19,3)+IF(D19=F19,2,1))</f>
      </c>
      <c r="C19" s="28" t="str">
        <f>Q10</f>
        <v>DPC 1</v>
      </c>
      <c r="D19" s="29"/>
      <c r="E19" s="30" t="str">
        <f>Q9</f>
        <v>ABJ 1</v>
      </c>
      <c r="F19" s="31"/>
      <c r="G19" s="3">
        <f>IF(F19="","",IF(F19&gt;D19,3)+IF(F19=D19,2,1))</f>
      </c>
      <c r="H19" s="2"/>
      <c r="I19" s="3">
        <f>IF(K19="","",IF(K19&gt;M19,3)+IF(K19=M19,2,1))</f>
      </c>
      <c r="J19" s="21"/>
      <c r="K19" s="3"/>
      <c r="L19" s="21"/>
      <c r="M19" s="3"/>
      <c r="N19" s="3">
        <f>IF(M19="","",IF(M19&gt;K19,3)+IF(M19=K19,2,1))</f>
      </c>
      <c r="Q19" s="9"/>
    </row>
    <row r="20" spans="2:17" ht="12.75">
      <c r="B20" s="3"/>
      <c r="C20" s="21"/>
      <c r="D20" s="3"/>
      <c r="E20" s="21"/>
      <c r="F20" s="3"/>
      <c r="G20" s="3"/>
      <c r="H20" s="2"/>
      <c r="I20" s="3"/>
      <c r="J20" s="21"/>
      <c r="K20" s="3"/>
      <c r="L20" s="21"/>
      <c r="M20" s="3"/>
      <c r="N20" s="3">
        <f>IF(M20="","",IF(M20&gt;K20,3)+IF(M20=K20,2,1))</f>
      </c>
      <c r="Q20" s="9"/>
    </row>
    <row r="21" spans="8:17" ht="12.75">
      <c r="H21" s="2"/>
      <c r="I21" s="2"/>
      <c r="J21" s="2"/>
      <c r="K21" s="2"/>
      <c r="L21" s="2"/>
      <c r="M21" s="2"/>
      <c r="N21" s="2"/>
      <c r="Q21" s="9"/>
    </row>
    <row r="22" spans="8:17" ht="12.75">
      <c r="H22" s="2"/>
      <c r="I22" s="2"/>
      <c r="J22" s="92"/>
      <c r="K22" s="92"/>
      <c r="L22" s="95"/>
      <c r="M22" s="95"/>
      <c r="N22" s="2"/>
      <c r="Q22" s="9"/>
    </row>
    <row r="23" spans="8:14" ht="12.75">
      <c r="H23" s="2"/>
      <c r="I23" s="3"/>
      <c r="J23" s="21"/>
      <c r="K23" s="3"/>
      <c r="L23" s="21"/>
      <c r="M23" s="3"/>
      <c r="N23" s="3">
        <f>IF(M23="","",IF(M23&gt;K23,3)+IF(M23=K23,2,1))</f>
      </c>
    </row>
    <row r="24" spans="8:17" ht="12.75">
      <c r="H24" s="2"/>
      <c r="I24" s="3"/>
      <c r="J24" s="21"/>
      <c r="K24" s="3"/>
      <c r="L24" s="21"/>
      <c r="M24" s="3"/>
      <c r="N24" s="3">
        <f>IF(M24="","",IF(M24&gt;K24,3)+IF(M24=K24,2,1))</f>
      </c>
      <c r="Q24" s="9"/>
    </row>
    <row r="25" spans="2:17" ht="12.75">
      <c r="B25" s="3"/>
      <c r="C25" s="21"/>
      <c r="D25" s="3"/>
      <c r="E25" s="21"/>
      <c r="F25" s="3"/>
      <c r="G25" s="3"/>
      <c r="H25" s="2"/>
      <c r="I25" s="3"/>
      <c r="J25" s="21"/>
      <c r="K25" s="3"/>
      <c r="L25" s="21"/>
      <c r="M25" s="3"/>
      <c r="N25" s="3">
        <f>IF(M25="","",IF(M25&gt;K25,3)+IF(M25=K25,2,1))</f>
      </c>
      <c r="Q25" s="9"/>
    </row>
    <row r="26" spans="2:17" ht="12.75">
      <c r="B26" s="3"/>
      <c r="C26" s="21"/>
      <c r="D26" s="3"/>
      <c r="E26" s="21"/>
      <c r="F26" s="3"/>
      <c r="G26" s="3"/>
      <c r="H26" s="2"/>
      <c r="I26" s="3"/>
      <c r="J26" s="21"/>
      <c r="K26" s="3"/>
      <c r="L26" s="21"/>
      <c r="M26" s="3"/>
      <c r="N26" s="3">
        <f>IF(M26="","",IF(M26&gt;K26,3)+IF(M26=K26,2,1))</f>
      </c>
      <c r="Q26" s="9"/>
    </row>
    <row r="27" spans="2:1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Q27" s="2"/>
    </row>
    <row r="28" ht="12.75">
      <c r="Q28" s="2"/>
    </row>
    <row r="29" ht="91.5" customHeight="1"/>
  </sheetData>
  <sheetProtection selectLockedCells="1" selectUnlockedCells="1"/>
  <mergeCells count="17">
    <mergeCell ref="J10:K10"/>
    <mergeCell ref="L10:M10"/>
    <mergeCell ref="Q5:Q6"/>
    <mergeCell ref="J22:K22"/>
    <mergeCell ref="L22:M22"/>
    <mergeCell ref="J16:K16"/>
    <mergeCell ref="L16:M16"/>
    <mergeCell ref="C1:O1"/>
    <mergeCell ref="C2:L2"/>
    <mergeCell ref="C16:D16"/>
    <mergeCell ref="E16:F16"/>
    <mergeCell ref="J4:K4"/>
    <mergeCell ref="L4:M4"/>
    <mergeCell ref="C4:D4"/>
    <mergeCell ref="E4:F4"/>
    <mergeCell ref="C10:D10"/>
    <mergeCell ref="E10:F10"/>
  </mergeCells>
  <conditionalFormatting sqref="M20 M21:N21 N22 M1:O3 F1:H3 F8:F9 F25:F26 F17:F20 M23:M65536 F27:H65536 O22:O65536 N27:N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20:K21 D3 K1:K3 D1 D8:D9 D17:D20 K23:K65536 D25:D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G9:G10 F11:F15 N9:N10 F5:F7 M17:M19 G16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11:D15 K5:K9 D5:D7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5">
    <tabColor theme="5" tint="-0.24997000396251678"/>
  </sheetPr>
  <dimension ref="B1:R27"/>
  <sheetViews>
    <sheetView zoomScale="115" zoomScaleNormal="115" zoomScalePageLayoutView="0" workbookViewId="0" topLeftCell="A5">
      <selection activeCell="S25" sqref="S25"/>
    </sheetView>
  </sheetViews>
  <sheetFormatPr defaultColWidth="11.421875" defaultRowHeight="12.75"/>
  <cols>
    <col min="1" max="1" width="2.28125" style="1" customWidth="1"/>
    <col min="2" max="2" width="2.003906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00390625" style="1" customWidth="1"/>
    <col min="8" max="8" width="2.421875" style="1" customWidth="1"/>
    <col min="9" max="9" width="2.00390625" style="1" customWidth="1"/>
    <col min="10" max="10" width="15.7109375" style="1" customWidth="1"/>
    <col min="11" max="11" width="4.7109375" style="1" customWidth="1"/>
    <col min="12" max="12" width="16.14062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hidden="1" customWidth="1"/>
    <col min="17" max="17" width="14.28125" style="1" hidden="1" customWidth="1"/>
    <col min="18" max="18" width="12.57421875" style="1" customWidth="1"/>
    <col min="19" max="20" width="11.421875" style="1" customWidth="1"/>
    <col min="21" max="16384" width="11.421875" style="1" customWidth="1"/>
  </cols>
  <sheetData>
    <row r="1" spans="3:15" ht="20.25">
      <c r="C1" s="87" t="str">
        <f>'Vétéran 1'!C1:O1</f>
        <v>Championnat Des Clubs - Année 2020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15" ht="20.25" customHeight="1">
      <c r="C2" s="87" t="s">
        <v>160</v>
      </c>
      <c r="D2" s="87"/>
      <c r="E2" s="87"/>
      <c r="F2" s="87"/>
      <c r="G2" s="87"/>
      <c r="H2" s="87"/>
      <c r="I2" s="87"/>
      <c r="J2" s="87"/>
      <c r="K2" s="87"/>
      <c r="L2" s="87"/>
      <c r="M2" s="14"/>
      <c r="N2" s="14"/>
      <c r="O2" s="14"/>
    </row>
    <row r="3" ht="15" customHeight="1"/>
    <row r="4" spans="2:8" ht="12.75">
      <c r="B4" s="2"/>
      <c r="C4" s="106" t="s">
        <v>32</v>
      </c>
      <c r="D4" s="107"/>
      <c r="E4" s="108">
        <f>'Vétéran 1'!E4:F4</f>
        <v>43942</v>
      </c>
      <c r="F4" s="109"/>
      <c r="G4" s="2"/>
      <c r="H4" s="2"/>
    </row>
    <row r="5" spans="2:17" ht="12.75">
      <c r="B5" s="3">
        <f>IF($D5="","",IF($D5&gt;$F5,3)+IF($D5=$F5,2,1))</f>
      </c>
      <c r="C5" s="32" t="str">
        <f>Q7</f>
        <v>Champagnole 1</v>
      </c>
      <c r="D5" s="33"/>
      <c r="E5" s="34" t="str">
        <f>Q8</f>
        <v>Salins 2</v>
      </c>
      <c r="F5" s="35"/>
      <c r="G5" s="3">
        <f>IF(F5="","",IF(F5&gt;D5,3)+IF(F5=D5,2,1))</f>
      </c>
      <c r="H5" s="2"/>
      <c r="Q5" s="85" t="s">
        <v>39</v>
      </c>
    </row>
    <row r="6" spans="2:17" ht="12.75">
      <c r="B6" s="3">
        <f>IF(D6="","",IF(D6&gt;F6,3)+IF(D6=F6,2,1))</f>
      </c>
      <c r="C6" s="24" t="str">
        <f>Q10</f>
        <v>Bletterans 2</v>
      </c>
      <c r="D6" s="25"/>
      <c r="E6" s="26" t="str">
        <f>Q9</f>
        <v>Pont de Poitte 1</v>
      </c>
      <c r="F6" s="27"/>
      <c r="G6" s="3">
        <f>IF(F6="","",IF(F6&gt;D6,3)+IF(F6=D6,2,1))</f>
      </c>
      <c r="H6" s="2"/>
      <c r="Q6" s="86"/>
    </row>
    <row r="7" spans="2:18" ht="12.75">
      <c r="B7" s="3">
        <f>IF(D7="","",IF(D7&gt;F7,3)+IF(D7=F7,2,1))</f>
      </c>
      <c r="C7" s="24" t="str">
        <f>Q11</f>
        <v>Mont sous Vaudrey 2</v>
      </c>
      <c r="D7" s="25"/>
      <c r="E7" s="26" t="str">
        <f>Q12</f>
        <v>ABJ 2</v>
      </c>
      <c r="F7" s="27"/>
      <c r="G7" s="3">
        <f>IF(F7="","",IF(F7&gt;D7,3)+IF(F7=D7,2,1))</f>
      </c>
      <c r="H7" s="2"/>
      <c r="P7" s="16">
        <v>1</v>
      </c>
      <c r="Q7" s="4" t="str">
        <f>'liste équipes'!L4</f>
        <v>Champagnole 1</v>
      </c>
      <c r="R7" s="6"/>
    </row>
    <row r="8" spans="2:18" ht="12.75">
      <c r="B8" s="3">
        <f>IF(D8="","",IF(D8&gt;F8,3)+IF(D8=F8,2,1))</f>
      </c>
      <c r="C8" s="28" t="str">
        <f>Q13</f>
        <v>Arinthod</v>
      </c>
      <c r="D8" s="29"/>
      <c r="E8" s="30">
        <v>0</v>
      </c>
      <c r="F8" s="31"/>
      <c r="G8" s="3">
        <f>IF(F8="","",IF(F8&gt;D8,3)+IF(F8=D8,2,1))</f>
      </c>
      <c r="H8" s="2"/>
      <c r="P8" s="16">
        <v>2</v>
      </c>
      <c r="Q8" s="4" t="str">
        <f>'liste équipes'!L5</f>
        <v>Salins 2</v>
      </c>
      <c r="R8" s="6"/>
    </row>
    <row r="9" spans="2:18" ht="12.75">
      <c r="B9" s="2"/>
      <c r="C9" s="2"/>
      <c r="D9" s="2"/>
      <c r="E9" s="2"/>
      <c r="F9" s="2"/>
      <c r="G9" s="2"/>
      <c r="H9" s="2"/>
      <c r="I9" s="3">
        <f>IF(K9="","",IF(K9&gt;M9,3)+IF(K9=M9,2,1))</f>
      </c>
      <c r="J9" s="2"/>
      <c r="K9" s="2"/>
      <c r="L9" s="2"/>
      <c r="M9" s="2"/>
      <c r="N9" s="3">
        <f>IF(M9="","",IF(M9&gt;K9,3)+IF(M9=K9,2,1))</f>
      </c>
      <c r="P9" s="16">
        <v>3</v>
      </c>
      <c r="Q9" s="4" t="str">
        <f>'liste équipes'!L6</f>
        <v>Pont de Poitte 1</v>
      </c>
      <c r="R9" s="6"/>
    </row>
    <row r="10" spans="2:18" ht="12.75">
      <c r="B10" s="2"/>
      <c r="C10" s="106" t="s">
        <v>33</v>
      </c>
      <c r="D10" s="107"/>
      <c r="E10" s="108">
        <v>43951</v>
      </c>
      <c r="F10" s="109"/>
      <c r="G10" s="2"/>
      <c r="H10" s="2"/>
      <c r="I10" s="2"/>
      <c r="J10" s="106" t="s">
        <v>34</v>
      </c>
      <c r="K10" s="107"/>
      <c r="L10" s="108">
        <v>43958</v>
      </c>
      <c r="M10" s="109"/>
      <c r="N10" s="2"/>
      <c r="P10" s="16">
        <v>4</v>
      </c>
      <c r="Q10" s="4" t="str">
        <f>'liste équipes'!L7</f>
        <v>Bletterans 2</v>
      </c>
      <c r="R10" s="6"/>
    </row>
    <row r="11" spans="2:18" ht="12.75">
      <c r="B11" s="3">
        <f>IF(D11="","",IF(D11&gt;F11,3)+IF(D11=F11,2,1))</f>
      </c>
      <c r="C11" s="32" t="str">
        <f>Q7</f>
        <v>Champagnole 1</v>
      </c>
      <c r="D11" s="33"/>
      <c r="E11" s="34" t="str">
        <f>Q9</f>
        <v>Pont de Poitte 1</v>
      </c>
      <c r="F11" s="35"/>
      <c r="G11" s="3">
        <f>IF(F11="","",IF(F11&gt;D11,3)+IF(F11=D11,2,1))</f>
      </c>
      <c r="H11" s="2"/>
      <c r="I11" s="3">
        <f>IF($K11="","",IF($K11&gt;$M11,3)+IF($K11=$M11,2,1))</f>
      </c>
      <c r="J11" s="32" t="str">
        <f>Q10</f>
        <v>Bletterans 2</v>
      </c>
      <c r="K11" s="33"/>
      <c r="L11" s="34" t="str">
        <f>Q7</f>
        <v>Champagnole 1</v>
      </c>
      <c r="M11" s="35"/>
      <c r="N11" s="3">
        <f>IF($M11="","",IF($M11&gt;$K11,3)+IF($M11=$K11,2,1))</f>
      </c>
      <c r="P11" s="16">
        <v>5</v>
      </c>
      <c r="Q11" s="4" t="str">
        <f>'liste équipes'!L8</f>
        <v>Mont sous Vaudrey 2</v>
      </c>
      <c r="R11" s="6"/>
    </row>
    <row r="12" spans="2:17" ht="12.75">
      <c r="B12" s="3">
        <f>IF(D12="","",IF(D12&gt;F12,3)+IF(D12=F12,2,1))</f>
      </c>
      <c r="C12" s="24" t="str">
        <f>Q8</f>
        <v>Salins 2</v>
      </c>
      <c r="D12" s="25"/>
      <c r="E12" s="26" t="str">
        <f>Q10</f>
        <v>Bletterans 2</v>
      </c>
      <c r="F12" s="27"/>
      <c r="G12" s="3">
        <f>IF(F12="","",IF(F12&gt;D12,3)+IF(F12=D12,2,1))</f>
      </c>
      <c r="H12" s="2"/>
      <c r="I12" s="3">
        <f>IF(K12="","",IF(K12&gt;M12,3)+IF(K12=M12,2,1))</f>
      </c>
      <c r="J12" s="24" t="str">
        <f>Q9</f>
        <v>Pont de Poitte 1</v>
      </c>
      <c r="K12" s="25"/>
      <c r="L12" s="26" t="str">
        <f>Q8</f>
        <v>Salins 2</v>
      </c>
      <c r="M12" s="27"/>
      <c r="N12" s="3">
        <f>IF(M12="","",IF(M12&gt;K12,3)+IF(M12=K12,2,1))</f>
      </c>
      <c r="P12" s="16">
        <v>6</v>
      </c>
      <c r="Q12" s="4" t="str">
        <f>'liste équipes'!L9</f>
        <v>ABJ 2</v>
      </c>
    </row>
    <row r="13" spans="2:17" ht="12.75">
      <c r="B13" s="3">
        <f>IF(D13="","",IF(D13&gt;F13,3)+IF(D13=F13,2,1))</f>
      </c>
      <c r="C13" s="24" t="str">
        <f>Q11</f>
        <v>Mont sous Vaudrey 2</v>
      </c>
      <c r="D13" s="25"/>
      <c r="E13" s="26" t="str">
        <f>Q13</f>
        <v>Arinthod</v>
      </c>
      <c r="F13" s="27"/>
      <c r="G13" s="3">
        <f>IF(F13="","",IF(F13&gt;D13,3)+IF(F13=D13,2,1))</f>
      </c>
      <c r="H13" s="2"/>
      <c r="I13" s="3">
        <f>IF(K13="","",IF(K13&gt;M13,3)+IF(K13=M13,2,1))</f>
      </c>
      <c r="J13" s="24" t="str">
        <f>Q12</f>
        <v>ABJ 2</v>
      </c>
      <c r="K13" s="25"/>
      <c r="L13" s="26" t="str">
        <f>Q13</f>
        <v>Arinthod</v>
      </c>
      <c r="M13" s="27"/>
      <c r="N13" s="3">
        <f>IF(M13="","",IF(M13&gt;K13,3)+IF(M13=K13,2,1))</f>
      </c>
      <c r="P13" s="16">
        <v>7</v>
      </c>
      <c r="Q13" s="4" t="str">
        <f>'liste équipes'!L10</f>
        <v>Arinthod</v>
      </c>
    </row>
    <row r="14" spans="2:17" ht="12.75">
      <c r="B14" s="3">
        <f>IF(D14="","",IF(D14&gt;F14,3)+IF(D14=F14,2,1))</f>
      </c>
      <c r="C14" s="28" t="str">
        <f>Q12</f>
        <v>ABJ 2</v>
      </c>
      <c r="D14" s="29"/>
      <c r="E14" s="30">
        <v>0</v>
      </c>
      <c r="F14" s="31"/>
      <c r="G14" s="3">
        <f>IF(F14="","",IF(F14&gt;D14,3)+IF(F14=D14,2,1))</f>
      </c>
      <c r="H14" s="2"/>
      <c r="I14" s="3">
        <f>IF(K14="","",IF(K14&gt;M14,3)+IF(K14=M14,2,1))</f>
      </c>
      <c r="J14" s="28" t="str">
        <f>Q11</f>
        <v>Mont sous Vaudrey 2</v>
      </c>
      <c r="K14" s="29"/>
      <c r="L14" s="30">
        <v>0</v>
      </c>
      <c r="M14" s="31"/>
      <c r="N14" s="3">
        <f>IF(M14="","",IF(M14&gt;K14,3)+IF(M14=K14,2,1))</f>
      </c>
      <c r="P14" s="16">
        <v>8</v>
      </c>
      <c r="Q14" s="4" t="e">
        <f>'liste équipes'!#REF!</f>
        <v>#REF!</v>
      </c>
    </row>
    <row r="15" spans="2:17" ht="12.75">
      <c r="B15" s="3"/>
      <c r="C15" s="21"/>
      <c r="D15" s="3"/>
      <c r="E15" s="21"/>
      <c r="F15" s="3"/>
      <c r="G15" s="3"/>
      <c r="H15" s="2"/>
      <c r="I15" s="3"/>
      <c r="J15" s="21"/>
      <c r="K15" s="3"/>
      <c r="L15" s="21"/>
      <c r="M15" s="3"/>
      <c r="N15" s="3"/>
      <c r="Q15" s="2"/>
    </row>
    <row r="16" spans="2:17" ht="12.75">
      <c r="B16" s="3">
        <f>IF(D16="","",IF(D16&gt;F16,3)+IF(D16=F16,2,1))</f>
      </c>
      <c r="C16" s="106" t="s">
        <v>35</v>
      </c>
      <c r="D16" s="107"/>
      <c r="E16" s="108">
        <v>44019</v>
      </c>
      <c r="F16" s="109"/>
      <c r="G16" s="3">
        <f>IF(F16="","",IF(F16&gt;D16,3)+IF(F16=D16,2,1))</f>
      </c>
      <c r="H16" s="2"/>
      <c r="I16" s="3">
        <f>IF(K16="","",IF(K16&gt;M16,3)+IF(K16=M16,2,1))</f>
      </c>
      <c r="J16" s="106" t="s">
        <v>36</v>
      </c>
      <c r="K16" s="107"/>
      <c r="L16" s="108">
        <v>44033</v>
      </c>
      <c r="M16" s="109"/>
      <c r="N16" s="3">
        <f>IF(M16="","",IF(M16&gt;K16,3)+IF(M16=K16,2,1))</f>
      </c>
      <c r="Q16" s="17"/>
    </row>
    <row r="17" spans="2:17" ht="12.75">
      <c r="B17" s="3">
        <f>IF(D17="","",IF(D17&gt;F17,3)+IF(D17=F17,2,1))</f>
      </c>
      <c r="C17" s="32" t="str">
        <f>Q7</f>
        <v>Champagnole 1</v>
      </c>
      <c r="D17" s="33"/>
      <c r="E17" s="34" t="str">
        <f>Q11</f>
        <v>Mont sous Vaudrey 2</v>
      </c>
      <c r="F17" s="35"/>
      <c r="G17" s="3">
        <f>IF(F17="","",IF(F17&gt;D17,3)+IF(F17=D17,2,1))</f>
      </c>
      <c r="H17" s="2"/>
      <c r="I17" s="3">
        <f>IF(K17="","",IF(K17&gt;M17,3)+IF(K17=M17,2,1))</f>
      </c>
      <c r="J17" s="32" t="str">
        <f>Q13</f>
        <v>Arinthod</v>
      </c>
      <c r="K17" s="33"/>
      <c r="L17" s="34" t="str">
        <f>Q7</f>
        <v>Champagnole 1</v>
      </c>
      <c r="M17" s="35"/>
      <c r="N17" s="3">
        <f>IF(M17="","",IF(M17&gt;K17,3)+IF(M17=K17,2,1))</f>
      </c>
      <c r="Q17" s="17"/>
    </row>
    <row r="18" spans="2:17" ht="12.75">
      <c r="B18" s="3">
        <f>IF(D18="","",IF(D18&gt;F18,3)+IF(D18=F18,2,1))</f>
      </c>
      <c r="C18" s="24" t="str">
        <f>Q8</f>
        <v>Salins 2</v>
      </c>
      <c r="D18" s="25"/>
      <c r="E18" s="26" t="str">
        <f>Q13</f>
        <v>Arinthod</v>
      </c>
      <c r="F18" s="27"/>
      <c r="G18" s="3">
        <f>IF(F18="","",IF(F18&gt;D18,3)+IF(F18=D18,2,1))</f>
      </c>
      <c r="H18" s="2"/>
      <c r="I18" s="3">
        <f>IF(K18="","",IF(K18&gt;M18,3)+IF(K18=M18,2,1))</f>
      </c>
      <c r="J18" s="24" t="str">
        <f>Q11</f>
        <v>Mont sous Vaudrey 2</v>
      </c>
      <c r="K18" s="25"/>
      <c r="L18" s="26" t="str">
        <f>Q8</f>
        <v>Salins 2</v>
      </c>
      <c r="M18" s="27"/>
      <c r="N18" s="3">
        <f>IF(M18="","",IF(M18&gt;K18,3)+IF(M18=K18,2,1))</f>
      </c>
      <c r="Q18" s="17"/>
    </row>
    <row r="19" spans="2:17" ht="12.75">
      <c r="B19" s="3">
        <f>IF(D19="","",IF(D19&gt;F19,3)+IF(D19=F19,2,1))</f>
      </c>
      <c r="C19" s="24" t="str">
        <f>Q9</f>
        <v>Pont de Poitte 1</v>
      </c>
      <c r="D19" s="25"/>
      <c r="E19" s="26" t="str">
        <f>Q12</f>
        <v>ABJ 2</v>
      </c>
      <c r="F19" s="27"/>
      <c r="G19" s="3">
        <f>IF(F19="","",IF(F19&gt;D19,3)+IF(F19=D19,2,1))</f>
      </c>
      <c r="H19" s="2"/>
      <c r="I19" s="3">
        <f>IF(K19="","",IF(K19&gt;M19,3)+IF(K19=M19,2,1))</f>
      </c>
      <c r="J19" s="24" t="str">
        <f>Q12</f>
        <v>ABJ 2</v>
      </c>
      <c r="K19" s="25"/>
      <c r="L19" s="26" t="str">
        <f>Q10</f>
        <v>Bletterans 2</v>
      </c>
      <c r="M19" s="27"/>
      <c r="N19" s="3">
        <f>IF($M19="","",IF($M19&gt;$K19,3)+IF($M19=$K19,2,1))</f>
      </c>
      <c r="Q19" s="17"/>
    </row>
    <row r="20" spans="2:17" ht="12.75">
      <c r="B20" s="3">
        <f>IF(D20="","",IF(D20&gt;F20,3)+IF(D20=F20,2,1))</f>
      </c>
      <c r="C20" s="28" t="str">
        <f>Q10</f>
        <v>Bletterans 2</v>
      </c>
      <c r="D20" s="29"/>
      <c r="E20" s="30">
        <v>0</v>
      </c>
      <c r="F20" s="31"/>
      <c r="G20" s="3">
        <f>IF(F20="","",IF(F20&gt;D20,3)+IF(F20=D20,2,1))</f>
      </c>
      <c r="H20" s="2"/>
      <c r="I20" s="3">
        <f>IF(K20="","",IF(K20&gt;M20,3)+IF(K20=M20,2,1))</f>
      </c>
      <c r="J20" s="28" t="str">
        <f>Q9</f>
        <v>Pont de Poitte 1</v>
      </c>
      <c r="K20" s="29"/>
      <c r="L20" s="30">
        <v>0</v>
      </c>
      <c r="M20" s="31"/>
      <c r="N20" s="3">
        <f>IF(M20="","",IF(M20&gt;K20,3)+IF(M20=K20,2,1))</f>
      </c>
      <c r="Q20" s="17"/>
    </row>
    <row r="21" spans="2:17" ht="12.75">
      <c r="B21" s="3"/>
      <c r="C21" s="21"/>
      <c r="D21" s="3"/>
      <c r="E21" s="21"/>
      <c r="F21" s="3"/>
      <c r="G21" s="3"/>
      <c r="H21" s="2"/>
      <c r="I21" s="3"/>
      <c r="J21" s="21"/>
      <c r="K21" s="3"/>
      <c r="L21" s="21"/>
      <c r="M21" s="3"/>
      <c r="N21" s="3"/>
      <c r="Q21" s="17"/>
    </row>
    <row r="22" spans="2:18" ht="12.75">
      <c r="B22" s="3">
        <f aca="true" t="shared" si="0" ref="B22:B27">IF(D22="","",IF(D22&gt;F22,3)+IF(D22=F22,2,1))</f>
      </c>
      <c r="C22" s="2"/>
      <c r="D22" s="2"/>
      <c r="E22" s="2"/>
      <c r="F22" s="2"/>
      <c r="G22" s="3">
        <f>IF($F22="","",IF($F22&gt;$D22,3)+IF($F22=$D22,2,1))</f>
      </c>
      <c r="H22" s="2"/>
      <c r="I22" s="3">
        <f aca="true" t="shared" si="1" ref="I22:I27">IF(K22="","",IF(K22&gt;M22,3)+IF(K22=M22,2,1))</f>
      </c>
      <c r="J22" s="2"/>
      <c r="K22" s="2"/>
      <c r="L22" s="2"/>
      <c r="M22" s="2"/>
      <c r="N22" s="3">
        <f aca="true" t="shared" si="2" ref="N22:N27">IF(M22="","",IF(M22&gt;K22,3)+IF(M22=K22,2,1))</f>
      </c>
      <c r="Q22" s="17"/>
      <c r="R22" s="2"/>
    </row>
    <row r="23" spans="2:18" ht="12.75">
      <c r="B23" s="3">
        <f t="shared" si="0"/>
      </c>
      <c r="C23" s="106" t="s">
        <v>37</v>
      </c>
      <c r="D23" s="107"/>
      <c r="E23" s="108">
        <v>44047</v>
      </c>
      <c r="F23" s="109"/>
      <c r="G23" s="3">
        <f>IF(F23="","",IF(F23&gt;D23,3)+IF(F23=D23,2,1))</f>
      </c>
      <c r="H23" s="2"/>
      <c r="I23" s="3">
        <f t="shared" si="1"/>
      </c>
      <c r="J23" s="106" t="s">
        <v>38</v>
      </c>
      <c r="K23" s="107"/>
      <c r="L23" s="108">
        <v>44070</v>
      </c>
      <c r="M23" s="109"/>
      <c r="N23" s="3">
        <f t="shared" si="2"/>
      </c>
      <c r="Q23" s="17"/>
      <c r="R23" s="2"/>
    </row>
    <row r="24" spans="2:17" ht="12.75">
      <c r="B24" s="3">
        <f t="shared" si="0"/>
      </c>
      <c r="C24" s="32" t="str">
        <f>Q7</f>
        <v>Champagnole 1</v>
      </c>
      <c r="D24" s="33"/>
      <c r="E24" s="34" t="str">
        <f>Q12</f>
        <v>ABJ 2</v>
      </c>
      <c r="F24" s="35"/>
      <c r="G24" s="3">
        <f>IF(F24="","",IF(F24&gt;D24,3)+IF(F24=D24,2,1))</f>
      </c>
      <c r="H24" s="2"/>
      <c r="I24" s="3">
        <f t="shared" si="1"/>
      </c>
      <c r="J24" s="32" t="str">
        <f>Q8</f>
        <v>Salins 2</v>
      </c>
      <c r="K24" s="33"/>
      <c r="L24" s="34" t="str">
        <f>Q12</f>
        <v>ABJ 2</v>
      </c>
      <c r="M24" s="35"/>
      <c r="N24" s="3">
        <f t="shared" si="2"/>
      </c>
      <c r="Q24" s="17"/>
    </row>
    <row r="25" spans="2:14" ht="12.75">
      <c r="B25" s="3">
        <f t="shared" si="0"/>
      </c>
      <c r="C25" s="24" t="str">
        <f>Q10</f>
        <v>Bletterans 2</v>
      </c>
      <c r="D25" s="25"/>
      <c r="E25" s="26" t="str">
        <f>Q11</f>
        <v>Mont sous Vaudrey 2</v>
      </c>
      <c r="F25" s="27"/>
      <c r="G25" s="3">
        <f>IF(F25="","",IF(F25&gt;D25,3)+IF(F25=D25,2,1))</f>
      </c>
      <c r="H25" s="2"/>
      <c r="I25" s="3">
        <f t="shared" si="1"/>
      </c>
      <c r="J25" s="24" t="str">
        <f>Q13</f>
        <v>Arinthod</v>
      </c>
      <c r="K25" s="25"/>
      <c r="L25" s="26" t="str">
        <f>Q10</f>
        <v>Bletterans 2</v>
      </c>
      <c r="M25" s="27"/>
      <c r="N25" s="3">
        <f t="shared" si="2"/>
      </c>
    </row>
    <row r="26" spans="2:14" ht="12.75">
      <c r="B26" s="3">
        <f t="shared" si="0"/>
      </c>
      <c r="C26" s="24" t="str">
        <f>Q13</f>
        <v>Arinthod</v>
      </c>
      <c r="D26" s="25"/>
      <c r="E26" s="26" t="str">
        <f>Q9</f>
        <v>Pont de Poitte 1</v>
      </c>
      <c r="F26" s="27"/>
      <c r="G26" s="3">
        <f>IF(F26="","",IF(F26&gt;D26,3)+IF(F26=D26,2,1))</f>
      </c>
      <c r="H26" s="2"/>
      <c r="I26" s="3">
        <f t="shared" si="1"/>
      </c>
      <c r="J26" s="24" t="str">
        <f>Q9</f>
        <v>Pont de Poitte 1</v>
      </c>
      <c r="K26" s="25"/>
      <c r="L26" s="26" t="str">
        <f>Q11</f>
        <v>Mont sous Vaudrey 2</v>
      </c>
      <c r="M26" s="27"/>
      <c r="N26" s="3">
        <f t="shared" si="2"/>
      </c>
    </row>
    <row r="27" spans="2:14" ht="12.75">
      <c r="B27" s="3">
        <f t="shared" si="0"/>
      </c>
      <c r="C27" s="28" t="str">
        <f>Q8</f>
        <v>Salins 2</v>
      </c>
      <c r="D27" s="29"/>
      <c r="E27" s="30">
        <v>0</v>
      </c>
      <c r="F27" s="31"/>
      <c r="G27" s="3">
        <f>IF(F27="","",IF(F27&gt;D27,3)+IF(F27=D27,2,1))</f>
      </c>
      <c r="H27" s="2"/>
      <c r="I27" s="3">
        <f t="shared" si="1"/>
      </c>
      <c r="J27" s="28" t="str">
        <f>Q7</f>
        <v>Champagnole 1</v>
      </c>
      <c r="K27" s="29"/>
      <c r="L27" s="30">
        <v>0</v>
      </c>
      <c r="M27" s="31"/>
      <c r="N27" s="3">
        <f t="shared" si="2"/>
      </c>
    </row>
    <row r="29" ht="78.75" customHeight="1"/>
  </sheetData>
  <sheetProtection selectLockedCells="1" selectUnlockedCells="1"/>
  <mergeCells count="17">
    <mergeCell ref="L16:M16"/>
    <mergeCell ref="C1:O1"/>
    <mergeCell ref="C2:L2"/>
    <mergeCell ref="C10:D10"/>
    <mergeCell ref="E10:F10"/>
    <mergeCell ref="C4:D4"/>
    <mergeCell ref="E4:F4"/>
    <mergeCell ref="Q5:Q6"/>
    <mergeCell ref="J10:K10"/>
    <mergeCell ref="L10:M10"/>
    <mergeCell ref="C23:D23"/>
    <mergeCell ref="E23:F23"/>
    <mergeCell ref="J23:K23"/>
    <mergeCell ref="L23:M23"/>
    <mergeCell ref="C16:D16"/>
    <mergeCell ref="E16:F16"/>
    <mergeCell ref="J16:K16"/>
  </mergeCells>
  <conditionalFormatting sqref="F1:H1 M1:O3 F3:H3 O22:O27 F28:H65536 M28:O65536 M9 F11:F14">
    <cfRule type="cellIs" priority="13" dxfId="2" operator="greaterThan" stopIfTrue="1">
      <formula>D1</formula>
    </cfRule>
    <cfRule type="cellIs" priority="14" dxfId="1" operator="lessThan" stopIfTrue="1">
      <formula>D1</formula>
    </cfRule>
    <cfRule type="cellIs" priority="15" dxfId="0" operator="equal" stopIfTrue="1">
      <formula>D1</formula>
    </cfRule>
  </conditionalFormatting>
  <conditionalFormatting sqref="D1 D3 K1 K3 D28:D65536 K28:K65536 K9 D11:D14">
    <cfRule type="cellIs" priority="16" dxfId="2" operator="greaterThan" stopIfTrue="1">
      <formula>F1</formula>
    </cfRule>
    <cfRule type="cellIs" priority="17" dxfId="1" operator="lessThan" stopIfTrue="1">
      <formula>F1</formula>
    </cfRule>
    <cfRule type="cellIs" priority="18" dxfId="0" operator="equal" stopIfTrue="1">
      <formula>F1</formula>
    </cfRule>
  </conditionalFormatting>
  <conditionalFormatting sqref="F2:H2">
    <cfRule type="cellIs" priority="7" dxfId="2" operator="greaterThan" stopIfTrue="1">
      <formula>D2</formula>
    </cfRule>
    <cfRule type="cellIs" priority="8" dxfId="1" operator="lessThan" stopIfTrue="1">
      <formula>D2</formula>
    </cfRule>
    <cfRule type="cellIs" priority="9" dxfId="0" operator="equal" stopIfTrue="1">
      <formula>D2</formula>
    </cfRule>
  </conditionalFormatting>
  <conditionalFormatting sqref="K2">
    <cfRule type="cellIs" priority="10" dxfId="2" operator="greaterThan" stopIfTrue="1">
      <formula>M2</formula>
    </cfRule>
    <cfRule type="cellIs" priority="11" dxfId="1" operator="lessThan" stopIfTrue="1">
      <formula>M2</formula>
    </cfRule>
    <cfRule type="cellIs" priority="12" dxfId="0" operator="equal" stopIfTrue="1">
      <formula>M2</formula>
    </cfRule>
  </conditionalFormatting>
  <conditionalFormatting sqref="F5:F9 M24:M27 G4 F17:F22 M17:M22 F24:F27 G9:G10 N10 F15 M11:M15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D5:D9 D17:D22 K17:K22 D24:D27 K24:K27 D15 K11:K15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4">
    <tabColor theme="5" tint="-0.24997000396251678"/>
  </sheetPr>
  <dimension ref="A1:Q28"/>
  <sheetViews>
    <sheetView zoomScale="115" zoomScaleNormal="115" zoomScalePageLayoutView="0" workbookViewId="0" topLeftCell="A2">
      <selection activeCell="E14" sqref="E14"/>
    </sheetView>
  </sheetViews>
  <sheetFormatPr defaultColWidth="11.421875" defaultRowHeight="12.75"/>
  <cols>
    <col min="1" max="1" width="2.28125" style="1" customWidth="1"/>
    <col min="2" max="2" width="2.42187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hidden="1" customWidth="1"/>
    <col min="17" max="17" width="14.28125" style="1" hidden="1" customWidth="1"/>
    <col min="18" max="18" width="11.421875" style="1" customWidth="1"/>
    <col min="19" max="16384" width="11.421875" style="1" customWidth="1"/>
  </cols>
  <sheetData>
    <row r="1" spans="3:15" ht="20.25">
      <c r="C1" s="87" t="str">
        <f>'Promotion 1'!C1:O1</f>
        <v>Championnat Des Clubs - Année 2020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15" ht="20.25" customHeight="1">
      <c r="C2" s="87" t="s">
        <v>252</v>
      </c>
      <c r="D2" s="87"/>
      <c r="E2" s="87"/>
      <c r="F2" s="87"/>
      <c r="G2" s="87"/>
      <c r="H2" s="87"/>
      <c r="I2" s="87"/>
      <c r="J2" s="87"/>
      <c r="K2" s="87"/>
      <c r="L2" s="87"/>
      <c r="M2" s="14"/>
      <c r="N2" s="14"/>
      <c r="O2" s="14"/>
    </row>
    <row r="3" ht="15" customHeight="1"/>
    <row r="4" spans="2:8" ht="12.75">
      <c r="B4" s="2"/>
      <c r="C4" s="106" t="s">
        <v>32</v>
      </c>
      <c r="D4" s="107"/>
      <c r="E4" s="108">
        <f>'Vétéran 1'!E4:F4</f>
        <v>43942</v>
      </c>
      <c r="F4" s="109"/>
      <c r="G4" s="2"/>
      <c r="H4" s="2"/>
    </row>
    <row r="5" spans="1:17" ht="12.75">
      <c r="A5" s="6"/>
      <c r="B5" s="3">
        <f>IF($D5="","",IF($D5&gt;$F5,3)+IF($D5=$F5,2,1))</f>
      </c>
      <c r="C5" s="32" t="str">
        <f>Q7</f>
        <v>Champvans 2</v>
      </c>
      <c r="D5" s="33"/>
      <c r="E5" s="34" t="str">
        <f>Q8</f>
        <v>Moirans 2</v>
      </c>
      <c r="F5" s="35"/>
      <c r="G5" s="3">
        <f>IF(F5="","",IF(F5&gt;D5,3)+IF(F5=D5,2,1))</f>
      </c>
      <c r="H5" s="2"/>
      <c r="Q5" s="85" t="s">
        <v>39</v>
      </c>
    </row>
    <row r="6" spans="1:17" ht="12.75">
      <c r="A6" s="6"/>
      <c r="B6" s="3">
        <f>IF(D6="","",IF(D6&gt;F6,3)+IF(D6=F6,2,1))</f>
      </c>
      <c r="C6" s="24" t="str">
        <f>Q10</f>
        <v>Montmorot 1</v>
      </c>
      <c r="D6" s="25"/>
      <c r="E6" s="26" t="str">
        <f>Q9</f>
        <v>Pont de Poitte 2</v>
      </c>
      <c r="F6" s="27"/>
      <c r="G6" s="3">
        <f>IF(F6="","",IF(F6&gt;D6,3)+IF(F6=D6,2,1))</f>
      </c>
      <c r="H6" s="2"/>
      <c r="Q6" s="86"/>
    </row>
    <row r="7" spans="1:17" ht="12.75">
      <c r="A7" s="6"/>
      <c r="B7" s="3">
        <f>IF(D7="","",IF(D7&gt;F7,3)+IF(D7=F7,2,1))</f>
      </c>
      <c r="C7" s="24" t="str">
        <f>Q11</f>
        <v>Salins 1</v>
      </c>
      <c r="D7" s="25"/>
      <c r="E7" s="26" t="str">
        <f>Q12</f>
        <v>Moissey</v>
      </c>
      <c r="F7" s="27"/>
      <c r="G7" s="3">
        <f>IF(F7="","",IF(F7&gt;D7,3)+IF(F7=D7,2,1))</f>
      </c>
      <c r="H7" s="2"/>
      <c r="P7" s="16">
        <v>1</v>
      </c>
      <c r="Q7" s="15" t="str">
        <f>'liste équipes'!M4</f>
        <v>Champvans 2</v>
      </c>
    </row>
    <row r="8" spans="1:17" ht="12.75">
      <c r="A8" s="6"/>
      <c r="B8" s="3">
        <f>IF(D8="","",IF(D8&gt;F8,3)+IF(D8=F8,2,1))</f>
      </c>
      <c r="C8" s="28" t="str">
        <f>Q13</f>
        <v>Clairvaux</v>
      </c>
      <c r="D8" s="29"/>
      <c r="E8" s="30">
        <v>0</v>
      </c>
      <c r="F8" s="31"/>
      <c r="G8" s="3">
        <f>IF(F8="","",IF(F8&gt;D8,3)+IF(F8=D8,2,1))</f>
      </c>
      <c r="H8" s="2"/>
      <c r="P8" s="16">
        <v>2</v>
      </c>
      <c r="Q8" s="15" t="str">
        <f>'liste équipes'!M5</f>
        <v>Moirans 2</v>
      </c>
    </row>
    <row r="9" spans="2:17" ht="12.75">
      <c r="B9" s="2"/>
      <c r="C9" s="2"/>
      <c r="D9" s="2"/>
      <c r="E9" s="2"/>
      <c r="F9" s="2"/>
      <c r="G9" s="2"/>
      <c r="H9" s="2"/>
      <c r="I9" s="3">
        <f>IF(K9="","",IF(K9&gt;M9,3)+IF(K9=M9,2,1))</f>
      </c>
      <c r="J9" s="2"/>
      <c r="K9" s="2"/>
      <c r="L9" s="2"/>
      <c r="M9" s="2"/>
      <c r="N9" s="3">
        <f>IF(M9="","",IF(M9&gt;K9,3)+IF(M9=K9,2,1))</f>
      </c>
      <c r="P9" s="16">
        <v>3</v>
      </c>
      <c r="Q9" s="15" t="str">
        <f>'liste équipes'!M6</f>
        <v>Pont de Poitte 2</v>
      </c>
    </row>
    <row r="10" spans="2:17" ht="12.75">
      <c r="B10" s="2"/>
      <c r="C10" s="106" t="s">
        <v>33</v>
      </c>
      <c r="D10" s="107"/>
      <c r="E10" s="108">
        <v>43951</v>
      </c>
      <c r="F10" s="109"/>
      <c r="G10" s="2"/>
      <c r="H10" s="2"/>
      <c r="I10" s="2"/>
      <c r="J10" s="106" t="s">
        <v>34</v>
      </c>
      <c r="K10" s="107"/>
      <c r="L10" s="108">
        <v>43958</v>
      </c>
      <c r="M10" s="109"/>
      <c r="N10" s="2"/>
      <c r="P10" s="16">
        <v>4</v>
      </c>
      <c r="Q10" s="15" t="str">
        <f>'liste équipes'!M7</f>
        <v>Montmorot 1</v>
      </c>
    </row>
    <row r="11" spans="2:17" ht="12.75">
      <c r="B11" s="3">
        <f>IF(D11="","",IF(D11&gt;F11,3)+IF(D11=F11,2,1))</f>
      </c>
      <c r="C11" s="32" t="str">
        <f>Q7</f>
        <v>Champvans 2</v>
      </c>
      <c r="D11" s="33"/>
      <c r="E11" s="34" t="str">
        <f>Q9</f>
        <v>Pont de Poitte 2</v>
      </c>
      <c r="F11" s="35"/>
      <c r="G11" s="3">
        <f>IF(F11="","",IF(F11&gt;D11,3)+IF(F11=D11,2,1))</f>
      </c>
      <c r="H11" s="2"/>
      <c r="I11" s="3">
        <f>IF($K11="","",IF($K11&gt;$M11,3)+IF($K11=$M11,2,1))</f>
      </c>
      <c r="J11" s="32" t="str">
        <f>Q10</f>
        <v>Montmorot 1</v>
      </c>
      <c r="K11" s="33"/>
      <c r="L11" s="34" t="str">
        <f>Q7</f>
        <v>Champvans 2</v>
      </c>
      <c r="M11" s="35"/>
      <c r="N11" s="3">
        <f>IF($M11="","",IF($M11&gt;$K11,3)+IF($M11=$K11,2,1))</f>
      </c>
      <c r="P11" s="16">
        <v>5</v>
      </c>
      <c r="Q11" s="15" t="str">
        <f>'liste équipes'!M8</f>
        <v>Salins 1</v>
      </c>
    </row>
    <row r="12" spans="2:17" ht="12.75">
      <c r="B12" s="3">
        <f>IF(D12="","",IF(D12&gt;F12,3)+IF(D12=F12,2,1))</f>
      </c>
      <c r="C12" s="24" t="str">
        <f>Q8</f>
        <v>Moirans 2</v>
      </c>
      <c r="D12" s="25"/>
      <c r="E12" s="26" t="str">
        <f>Q10</f>
        <v>Montmorot 1</v>
      </c>
      <c r="F12" s="27"/>
      <c r="G12" s="3">
        <f>IF(F12="","",IF(F12&gt;D12,3)+IF(F12=D12,2,1))</f>
      </c>
      <c r="H12" s="2"/>
      <c r="I12" s="3">
        <f>IF(K12="","",IF(K12&gt;M12,3)+IF(K12=M12,2,1))</f>
      </c>
      <c r="J12" s="24" t="str">
        <f>Q9</f>
        <v>Pont de Poitte 2</v>
      </c>
      <c r="K12" s="25"/>
      <c r="L12" s="26" t="str">
        <f>Q8</f>
        <v>Moirans 2</v>
      </c>
      <c r="M12" s="27"/>
      <c r="N12" s="3">
        <f>IF(M12="","",IF(M12&gt;K12,3)+IF(M12=K12,2,1))</f>
      </c>
      <c r="P12" s="16">
        <v>6</v>
      </c>
      <c r="Q12" s="15" t="str">
        <f>'liste équipes'!M9</f>
        <v>Moissey</v>
      </c>
    </row>
    <row r="13" spans="2:17" ht="12.75">
      <c r="B13" s="3">
        <f>IF(D13="","",IF(D13&gt;F13,3)+IF(D13=F13,2,1))</f>
      </c>
      <c r="C13" s="24" t="str">
        <f>Q11</f>
        <v>Salins 1</v>
      </c>
      <c r="D13" s="25"/>
      <c r="E13" s="26" t="str">
        <f>Q13</f>
        <v>Clairvaux</v>
      </c>
      <c r="F13" s="27"/>
      <c r="G13" s="3">
        <f>IF(F13="","",IF(F13&gt;D13,3)+IF(F13=D13,2,1))</f>
      </c>
      <c r="H13" s="2"/>
      <c r="I13" s="3">
        <f>IF(K13="","",IF(K13&gt;M13,3)+IF(K13=M13,2,1))</f>
      </c>
      <c r="J13" s="24" t="str">
        <f>Q12</f>
        <v>Moissey</v>
      </c>
      <c r="K13" s="25"/>
      <c r="L13" s="26" t="str">
        <f>Q13</f>
        <v>Clairvaux</v>
      </c>
      <c r="M13" s="27"/>
      <c r="N13" s="3">
        <f>IF(M13="","",IF(M13&gt;K13,3)+IF(M13=K13,2,1))</f>
      </c>
      <c r="P13" s="16">
        <v>7</v>
      </c>
      <c r="Q13" s="15" t="str">
        <f>'liste équipes'!M10</f>
        <v>Clairvaux</v>
      </c>
    </row>
    <row r="14" spans="2:17" ht="12.75">
      <c r="B14" s="3">
        <f>IF(D14="","",IF(D14&gt;F14,3)+IF(D14=F14,2,1))</f>
      </c>
      <c r="C14" s="28" t="str">
        <f>Q12</f>
        <v>Moissey</v>
      </c>
      <c r="D14" s="29"/>
      <c r="E14" s="30">
        <v>0</v>
      </c>
      <c r="F14" s="31"/>
      <c r="G14" s="3">
        <f>IF(F14="","",IF(F14&gt;D14,3)+IF(F14=D14,2,1))</f>
      </c>
      <c r="H14" s="2"/>
      <c r="I14" s="3">
        <f>IF(K14="","",IF(K14&gt;M14,3)+IF(K14=M14,2,1))</f>
      </c>
      <c r="J14" s="28" t="str">
        <f>Q11</f>
        <v>Salins 1</v>
      </c>
      <c r="K14" s="29"/>
      <c r="L14" s="30">
        <v>0</v>
      </c>
      <c r="M14" s="31"/>
      <c r="N14" s="3">
        <f>IF(M14="","",IF(M14&gt;K14,3)+IF(M14=K14,2,1))</f>
      </c>
      <c r="P14" s="16">
        <v>8</v>
      </c>
      <c r="Q14" s="15" t="e">
        <f>'liste équipes'!#REF!</f>
        <v>#REF!</v>
      </c>
    </row>
    <row r="15" spans="2:17" ht="12.75">
      <c r="B15" s="3"/>
      <c r="C15" s="21"/>
      <c r="D15" s="3"/>
      <c r="E15" s="21"/>
      <c r="F15" s="3"/>
      <c r="G15" s="3"/>
      <c r="H15" s="2"/>
      <c r="I15" s="3"/>
      <c r="J15" s="21"/>
      <c r="K15" s="3"/>
      <c r="L15" s="21"/>
      <c r="M15" s="3"/>
      <c r="N15" s="3"/>
      <c r="Q15" s="2"/>
    </row>
    <row r="16" spans="2:17" ht="12.75">
      <c r="B16" s="3">
        <f>IF(D16="","",IF(D16&gt;F16,3)+IF(D16=F16,2,1))</f>
      </c>
      <c r="C16" s="106" t="s">
        <v>35</v>
      </c>
      <c r="D16" s="107"/>
      <c r="E16" s="108">
        <v>44019</v>
      </c>
      <c r="F16" s="109"/>
      <c r="G16" s="3">
        <f>IF(F16="","",IF(F16&gt;D16,3)+IF(F16=D16,2,1))</f>
      </c>
      <c r="H16" s="2"/>
      <c r="I16" s="3">
        <f>IF(K16="","",IF(K16&gt;M16,3)+IF(K16=M16,2,1))</f>
      </c>
      <c r="J16" s="106" t="s">
        <v>36</v>
      </c>
      <c r="K16" s="107"/>
      <c r="L16" s="108">
        <v>44033</v>
      </c>
      <c r="M16" s="109"/>
      <c r="N16" s="3">
        <f>IF(M16="","",IF(M16&gt;K16,3)+IF(M16=K16,2,1))</f>
      </c>
      <c r="Q16" s="2"/>
    </row>
    <row r="17" spans="2:17" ht="12.75">
      <c r="B17" s="3">
        <f>IF(D17="","",IF(D17&gt;F17,3)+IF(D17=F17,2,1))</f>
      </c>
      <c r="C17" s="32" t="str">
        <f>Q7</f>
        <v>Champvans 2</v>
      </c>
      <c r="D17" s="33"/>
      <c r="E17" s="34" t="str">
        <f>Q11</f>
        <v>Salins 1</v>
      </c>
      <c r="F17" s="35"/>
      <c r="G17" s="3">
        <f>IF(F17="","",IF(F17&gt;D17,3)+IF(F17=D17,2,1))</f>
      </c>
      <c r="H17" s="2"/>
      <c r="I17" s="3">
        <f>IF(K17="","",IF(K17&gt;M17,3)+IF(K17=M17,2,1))</f>
      </c>
      <c r="J17" s="32" t="str">
        <f>Q13</f>
        <v>Clairvaux</v>
      </c>
      <c r="K17" s="33"/>
      <c r="L17" s="34" t="str">
        <f>Q7</f>
        <v>Champvans 2</v>
      </c>
      <c r="M17" s="35"/>
      <c r="N17" s="3">
        <f>IF(M17="","",IF(M17&gt;K17,3)+IF(M17=K17,2,1))</f>
      </c>
      <c r="Q17" s="9"/>
    </row>
    <row r="18" spans="2:17" ht="12.75">
      <c r="B18" s="3">
        <f>IF(D18="","",IF(D18&gt;F18,3)+IF(D18=F18,2,1))</f>
      </c>
      <c r="C18" s="24" t="str">
        <f>Q8</f>
        <v>Moirans 2</v>
      </c>
      <c r="D18" s="25"/>
      <c r="E18" s="26" t="str">
        <f>Q13</f>
        <v>Clairvaux</v>
      </c>
      <c r="F18" s="27"/>
      <c r="G18" s="3">
        <f>IF(F18="","",IF(F18&gt;D18,3)+IF(F18=D18,2,1))</f>
      </c>
      <c r="H18" s="2"/>
      <c r="I18" s="3">
        <f>IF(K18="","",IF(K18&gt;M18,3)+IF(K18=M18,2,1))</f>
      </c>
      <c r="J18" s="24" t="str">
        <f>Q11</f>
        <v>Salins 1</v>
      </c>
      <c r="K18" s="25"/>
      <c r="L18" s="26" t="str">
        <f>Q8</f>
        <v>Moirans 2</v>
      </c>
      <c r="M18" s="27"/>
      <c r="N18" s="3">
        <f>IF(M18="","",IF(M18&gt;K18,3)+IF(M18=K18,2,1))</f>
      </c>
      <c r="Q18" s="9"/>
    </row>
    <row r="19" spans="2:17" ht="12.75">
      <c r="B19" s="3">
        <f>IF(D19="","",IF(D19&gt;F19,3)+IF(D19=F19,2,1))</f>
      </c>
      <c r="C19" s="24" t="str">
        <f>Q9</f>
        <v>Pont de Poitte 2</v>
      </c>
      <c r="D19" s="25"/>
      <c r="E19" s="26" t="str">
        <f>Q12</f>
        <v>Moissey</v>
      </c>
      <c r="F19" s="27"/>
      <c r="G19" s="3">
        <f>IF(F19="","",IF(F19&gt;D19,3)+IF(F19=D19,2,1))</f>
      </c>
      <c r="H19" s="2"/>
      <c r="I19" s="3">
        <f>IF(K19="","",IF(K19&gt;M19,3)+IF(K19=M19,2,1))</f>
      </c>
      <c r="J19" s="24" t="str">
        <f>Q12</f>
        <v>Moissey</v>
      </c>
      <c r="K19" s="25"/>
      <c r="L19" s="26" t="str">
        <f>Q10</f>
        <v>Montmorot 1</v>
      </c>
      <c r="M19" s="27"/>
      <c r="N19" s="3">
        <f>IF($M19="","",IF($M19&gt;$K19,3)+IF($M19=$K19,2,1))</f>
      </c>
      <c r="Q19" s="9"/>
    </row>
    <row r="20" spans="2:17" ht="12.75">
      <c r="B20" s="3">
        <f>IF(D20="","",IF(D20&gt;F20,3)+IF(D20=F20,2,1))</f>
      </c>
      <c r="C20" s="28" t="str">
        <f>Q10</f>
        <v>Montmorot 1</v>
      </c>
      <c r="D20" s="29"/>
      <c r="E20" s="30">
        <v>0</v>
      </c>
      <c r="F20" s="31"/>
      <c r="G20" s="3">
        <f>IF(F20="","",IF(F20&gt;D20,3)+IF(F20=D20,2,1))</f>
      </c>
      <c r="H20" s="2"/>
      <c r="I20" s="3">
        <f>IF(K20="","",IF(K20&gt;M20,3)+IF(K20=M20,2,1))</f>
      </c>
      <c r="J20" s="28" t="str">
        <f>Q9</f>
        <v>Pont de Poitte 2</v>
      </c>
      <c r="K20" s="29"/>
      <c r="L20" s="30">
        <v>0</v>
      </c>
      <c r="M20" s="31"/>
      <c r="N20" s="3">
        <f>IF(M20="","",IF(M20&gt;K20,3)+IF(M20=K20,2,1))</f>
      </c>
      <c r="Q20" s="9"/>
    </row>
    <row r="21" spans="2:17" ht="12.75">
      <c r="B21" s="3"/>
      <c r="C21" s="21"/>
      <c r="D21" s="3"/>
      <c r="E21" s="21"/>
      <c r="F21" s="3"/>
      <c r="G21" s="3"/>
      <c r="H21" s="2"/>
      <c r="I21" s="3"/>
      <c r="J21" s="21"/>
      <c r="K21" s="3"/>
      <c r="L21" s="21"/>
      <c r="M21" s="3"/>
      <c r="N21" s="3"/>
      <c r="Q21" s="9"/>
    </row>
    <row r="22" spans="2:17" ht="12.75">
      <c r="B22" s="3">
        <f aca="true" t="shared" si="0" ref="B22:B27">IF(D22="","",IF(D22&gt;F22,3)+IF(D22=F22,2,1))</f>
      </c>
      <c r="C22" s="2"/>
      <c r="D22" s="2"/>
      <c r="E22" s="2"/>
      <c r="F22" s="2"/>
      <c r="G22" s="3">
        <f>IF($F22="","",IF($F22&gt;$D22,3)+IF($F22=$D22,2,1))</f>
      </c>
      <c r="H22" s="2"/>
      <c r="I22" s="3">
        <f aca="true" t="shared" si="1" ref="I22:I27">IF(K22="","",IF(K22&gt;M22,3)+IF(K22=M22,2,1))</f>
      </c>
      <c r="J22" s="2"/>
      <c r="K22" s="2"/>
      <c r="L22" s="2"/>
      <c r="M22" s="2"/>
      <c r="N22" s="3">
        <f aca="true" t="shared" si="2" ref="N22:N27">IF(M22="","",IF(M22&gt;K22,3)+IF(M22=K22,2,1))</f>
      </c>
      <c r="Q22" s="9"/>
    </row>
    <row r="23" spans="2:17" ht="12.75">
      <c r="B23" s="3">
        <f t="shared" si="0"/>
      </c>
      <c r="C23" s="106" t="s">
        <v>37</v>
      </c>
      <c r="D23" s="107"/>
      <c r="E23" s="108">
        <v>44047</v>
      </c>
      <c r="F23" s="109"/>
      <c r="G23" s="3">
        <f>IF(F23="","",IF(F23&gt;D23,3)+IF(F23=D23,2,1))</f>
      </c>
      <c r="H23" s="2"/>
      <c r="I23" s="3">
        <f t="shared" si="1"/>
      </c>
      <c r="J23" s="106" t="s">
        <v>38</v>
      </c>
      <c r="K23" s="107"/>
      <c r="L23" s="108">
        <v>44070</v>
      </c>
      <c r="M23" s="109"/>
      <c r="N23" s="3">
        <f t="shared" si="2"/>
      </c>
      <c r="Q23" s="9"/>
    </row>
    <row r="24" spans="2:17" ht="12.75">
      <c r="B24" s="3">
        <f t="shared" si="0"/>
      </c>
      <c r="C24" s="32" t="str">
        <f>Q7</f>
        <v>Champvans 2</v>
      </c>
      <c r="D24" s="33"/>
      <c r="E24" s="34" t="str">
        <f>Q12</f>
        <v>Moissey</v>
      </c>
      <c r="F24" s="35"/>
      <c r="G24" s="3">
        <f>IF(F24="","",IF(F24&gt;D24,3)+IF(F24=D24,2,1))</f>
      </c>
      <c r="H24" s="2"/>
      <c r="I24" s="3">
        <f t="shared" si="1"/>
      </c>
      <c r="J24" s="32" t="str">
        <f>Q8</f>
        <v>Moirans 2</v>
      </c>
      <c r="K24" s="33"/>
      <c r="L24" s="34" t="str">
        <f>Q12</f>
        <v>Moissey</v>
      </c>
      <c r="M24" s="35"/>
      <c r="N24" s="3">
        <f t="shared" si="2"/>
      </c>
      <c r="Q24" s="9"/>
    </row>
    <row r="25" spans="2:17" ht="12.75">
      <c r="B25" s="3">
        <f t="shared" si="0"/>
      </c>
      <c r="C25" s="24" t="str">
        <f>Q10</f>
        <v>Montmorot 1</v>
      </c>
      <c r="D25" s="25"/>
      <c r="E25" s="26" t="str">
        <f>Q11</f>
        <v>Salins 1</v>
      </c>
      <c r="F25" s="27"/>
      <c r="G25" s="3">
        <f>IF(F25="","",IF(F25&gt;D25,3)+IF(F25=D25,2,1))</f>
      </c>
      <c r="H25" s="2"/>
      <c r="I25" s="3">
        <f t="shared" si="1"/>
      </c>
      <c r="J25" s="24" t="str">
        <f>Q13</f>
        <v>Clairvaux</v>
      </c>
      <c r="K25" s="25"/>
      <c r="L25" s="26" t="str">
        <f>Q10</f>
        <v>Montmorot 1</v>
      </c>
      <c r="M25" s="27"/>
      <c r="N25" s="3">
        <f t="shared" si="2"/>
      </c>
      <c r="Q25" s="9"/>
    </row>
    <row r="26" spans="2:17" ht="12.75">
      <c r="B26" s="3">
        <f t="shared" si="0"/>
      </c>
      <c r="C26" s="24" t="str">
        <f>Q13</f>
        <v>Clairvaux</v>
      </c>
      <c r="D26" s="25"/>
      <c r="E26" s="26" t="str">
        <f>Q9</f>
        <v>Pont de Poitte 2</v>
      </c>
      <c r="F26" s="27"/>
      <c r="G26" s="3">
        <f>IF(F26="","",IF(F26&gt;D26,3)+IF(F26=D26,2,1))</f>
      </c>
      <c r="H26" s="2"/>
      <c r="I26" s="3">
        <f t="shared" si="1"/>
      </c>
      <c r="J26" s="24" t="str">
        <f>Q9</f>
        <v>Pont de Poitte 2</v>
      </c>
      <c r="K26" s="25"/>
      <c r="L26" s="26" t="str">
        <f>Q11</f>
        <v>Salins 1</v>
      </c>
      <c r="M26" s="27"/>
      <c r="N26" s="3">
        <f t="shared" si="2"/>
      </c>
      <c r="Q26" s="9"/>
    </row>
    <row r="27" spans="2:17" ht="12.75">
      <c r="B27" s="3">
        <f t="shared" si="0"/>
      </c>
      <c r="C27" s="28" t="str">
        <f>Q8</f>
        <v>Moirans 2</v>
      </c>
      <c r="D27" s="29"/>
      <c r="E27" s="30">
        <v>0</v>
      </c>
      <c r="F27" s="31"/>
      <c r="G27" s="3">
        <f>IF(F27="","",IF(F27&gt;D27,3)+IF(F27=D27,2,1))</f>
      </c>
      <c r="H27" s="2"/>
      <c r="I27" s="3">
        <f t="shared" si="1"/>
      </c>
      <c r="J27" s="28" t="str">
        <f>Q7</f>
        <v>Champvans 2</v>
      </c>
      <c r="K27" s="29"/>
      <c r="L27" s="30">
        <v>0</v>
      </c>
      <c r="M27" s="31"/>
      <c r="N27" s="3">
        <f t="shared" si="2"/>
      </c>
      <c r="Q27" s="2"/>
    </row>
    <row r="28" ht="12.75">
      <c r="Q28" s="2"/>
    </row>
    <row r="29" ht="91.5" customHeight="1"/>
  </sheetData>
  <sheetProtection selectLockedCells="1" selectUnlockedCells="1"/>
  <mergeCells count="17">
    <mergeCell ref="C23:D23"/>
    <mergeCell ref="E23:F23"/>
    <mergeCell ref="J23:K23"/>
    <mergeCell ref="L23:M23"/>
    <mergeCell ref="C16:D16"/>
    <mergeCell ref="E16:F16"/>
    <mergeCell ref="J16:K16"/>
    <mergeCell ref="L16:M16"/>
    <mergeCell ref="C1:O1"/>
    <mergeCell ref="C2:L2"/>
    <mergeCell ref="C4:D4"/>
    <mergeCell ref="E4:F4"/>
    <mergeCell ref="Q5:Q6"/>
    <mergeCell ref="C10:D10"/>
    <mergeCell ref="E10:F10"/>
    <mergeCell ref="J10:K10"/>
    <mergeCell ref="L10:M10"/>
  </mergeCells>
  <conditionalFormatting sqref="M1:O3 F1:H3 F28:H65536 O22:O65536 M28:N65536">
    <cfRule type="cellIs" priority="19" dxfId="2" operator="greaterThan" stopIfTrue="1">
      <formula>D1</formula>
    </cfRule>
    <cfRule type="cellIs" priority="20" dxfId="1" operator="lessThan" stopIfTrue="1">
      <formula>D1</formula>
    </cfRule>
    <cfRule type="cellIs" priority="21" dxfId="0" operator="equal" stopIfTrue="1">
      <formula>D1</formula>
    </cfRule>
  </conditionalFormatting>
  <conditionalFormatting sqref="D3 K1:K3 D1 K28:K65536 D28:D65536">
    <cfRule type="cellIs" priority="22" dxfId="2" operator="greaterThan" stopIfTrue="1">
      <formula>F1</formula>
    </cfRule>
    <cfRule type="cellIs" priority="23" dxfId="1" operator="lessThan" stopIfTrue="1">
      <formula>F1</formula>
    </cfRule>
    <cfRule type="cellIs" priority="24" dxfId="0" operator="equal" stopIfTrue="1">
      <formula>F1</formula>
    </cfRule>
  </conditionalFormatting>
  <conditionalFormatting sqref="F5:F9 M24:M27 G4 F17:F22 M17:M22 F24:F27 G9:G10 N10 F15 M11:M15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D5:D9 D17:D22 K17:K22 D24:D27 K24:K27 D15 K11:K15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conditionalFormatting sqref="M9 F11:F14">
    <cfRule type="cellIs" priority="7" dxfId="2" operator="greaterThan" stopIfTrue="1">
      <formula>D9</formula>
    </cfRule>
    <cfRule type="cellIs" priority="8" dxfId="1" operator="lessThan" stopIfTrue="1">
      <formula>D9</formula>
    </cfRule>
    <cfRule type="cellIs" priority="9" dxfId="0" operator="equal" stopIfTrue="1">
      <formula>D9</formula>
    </cfRule>
  </conditionalFormatting>
  <conditionalFormatting sqref="K9 D11:D14">
    <cfRule type="cellIs" priority="10" dxfId="2" operator="greaterThan" stopIfTrue="1">
      <formula>F9</formula>
    </cfRule>
    <cfRule type="cellIs" priority="11" dxfId="1" operator="lessThan" stopIfTrue="1">
      <formula>F9</formula>
    </cfRule>
    <cfRule type="cellIs" priority="12" dxfId="0" operator="equal" stopIfTrue="1">
      <formula>F9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">
    <tabColor theme="2" tint="-0.4999699890613556"/>
  </sheetPr>
  <dimension ref="A1:J56"/>
  <sheetViews>
    <sheetView zoomScalePageLayoutView="0" workbookViewId="0" topLeftCell="A4">
      <selection activeCell="B31" sqref="B31"/>
    </sheetView>
  </sheetViews>
  <sheetFormatPr defaultColWidth="11.57421875" defaultRowHeight="12.75"/>
  <cols>
    <col min="1" max="1" width="19.00390625" style="51" bestFit="1" customWidth="1"/>
    <col min="2" max="2" width="26.140625" style="51" bestFit="1" customWidth="1"/>
    <col min="3" max="3" width="27.8515625" style="51" bestFit="1" customWidth="1"/>
    <col min="4" max="4" width="18.00390625" style="51" bestFit="1" customWidth="1"/>
    <col min="5" max="5" width="14.140625" style="51" bestFit="1" customWidth="1"/>
    <col min="6" max="6" width="18.421875" style="51" bestFit="1" customWidth="1"/>
    <col min="7" max="7" width="38.8515625" style="51" bestFit="1" customWidth="1"/>
    <col min="8" max="8" width="26.421875" style="51" bestFit="1" customWidth="1"/>
    <col min="9" max="9" width="24.7109375" style="51" bestFit="1" customWidth="1"/>
    <col min="10" max="16384" width="11.57421875" style="51" customWidth="1"/>
  </cols>
  <sheetData>
    <row r="1" spans="1:9" ht="23.25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</row>
    <row r="2" spans="1:9" ht="12.75">
      <c r="A2" s="112" t="s">
        <v>14</v>
      </c>
      <c r="B2" s="112"/>
      <c r="C2" s="112"/>
      <c r="D2" s="112"/>
      <c r="E2" s="44"/>
      <c r="F2" s="113" t="s">
        <v>15</v>
      </c>
      <c r="G2" s="113"/>
      <c r="H2" s="113"/>
      <c r="I2" s="113"/>
    </row>
    <row r="3" spans="1:9" ht="12.75">
      <c r="A3" s="111" t="s">
        <v>13</v>
      </c>
      <c r="B3" s="111"/>
      <c r="C3" s="111"/>
      <c r="D3" s="111"/>
      <c r="E3" s="44"/>
      <c r="F3" s="115" t="s">
        <v>60</v>
      </c>
      <c r="G3" s="115"/>
      <c r="H3" s="115"/>
      <c r="I3" s="115"/>
    </row>
    <row r="4" spans="1:10" ht="12.75">
      <c r="A4" s="44" t="s">
        <v>97</v>
      </c>
      <c r="B4" s="44" t="s">
        <v>122</v>
      </c>
      <c r="C4" s="50" t="s">
        <v>123</v>
      </c>
      <c r="D4" s="44" t="s">
        <v>124</v>
      </c>
      <c r="E4" s="46"/>
      <c r="F4" s="48" t="s">
        <v>184</v>
      </c>
      <c r="G4" s="51" t="s">
        <v>332</v>
      </c>
      <c r="H4" s="52" t="s">
        <v>333</v>
      </c>
      <c r="I4" s="51" t="s">
        <v>334</v>
      </c>
      <c r="J4" s="44"/>
    </row>
    <row r="5" spans="1:10" ht="12.75">
      <c r="A5" s="44" t="s">
        <v>137</v>
      </c>
      <c r="B5" s="44" t="s">
        <v>305</v>
      </c>
      <c r="C5" s="49" t="s">
        <v>306</v>
      </c>
      <c r="D5" s="44" t="s">
        <v>307</v>
      </c>
      <c r="E5" s="47"/>
      <c r="F5" s="44" t="s">
        <v>109</v>
      </c>
      <c r="G5" s="44" t="s">
        <v>284</v>
      </c>
      <c r="H5" s="50" t="s">
        <v>285</v>
      </c>
      <c r="I5" s="44" t="s">
        <v>286</v>
      </c>
      <c r="J5" s="44"/>
    </row>
    <row r="6" spans="1:10" ht="12.75">
      <c r="A6" s="44" t="s">
        <v>21</v>
      </c>
      <c r="B6" s="44" t="s">
        <v>47</v>
      </c>
      <c r="C6" s="50" t="s">
        <v>65</v>
      </c>
      <c r="D6" s="44" t="s">
        <v>48</v>
      </c>
      <c r="E6" s="47"/>
      <c r="F6" s="44" t="s">
        <v>24</v>
      </c>
      <c r="G6" s="44" t="s">
        <v>54</v>
      </c>
      <c r="H6" s="50" t="s">
        <v>55</v>
      </c>
      <c r="I6" s="44" t="s">
        <v>56</v>
      </c>
      <c r="J6" s="44"/>
    </row>
    <row r="7" spans="1:10" ht="12.75">
      <c r="A7" s="44" t="s">
        <v>95</v>
      </c>
      <c r="B7" s="44" t="s">
        <v>194</v>
      </c>
      <c r="C7" s="49" t="s">
        <v>318</v>
      </c>
      <c r="D7" s="44" t="s">
        <v>195</v>
      </c>
      <c r="E7" s="47"/>
      <c r="F7" s="44" t="s">
        <v>22</v>
      </c>
      <c r="G7" s="44" t="s">
        <v>292</v>
      </c>
      <c r="H7" s="49" t="s">
        <v>293</v>
      </c>
      <c r="I7" s="48"/>
      <c r="J7" s="44"/>
    </row>
    <row r="8" spans="1:10" ht="12.75">
      <c r="A8" s="44" t="s">
        <v>29</v>
      </c>
      <c r="B8" s="44" t="s">
        <v>322</v>
      </c>
      <c r="C8" s="50" t="s">
        <v>323</v>
      </c>
      <c r="D8" s="44" t="s">
        <v>324</v>
      </c>
      <c r="E8" s="47"/>
      <c r="F8" s="44" t="s">
        <v>30</v>
      </c>
      <c r="G8" s="44" t="s">
        <v>103</v>
      </c>
      <c r="H8" s="49" t="s">
        <v>134</v>
      </c>
      <c r="I8" s="44" t="s">
        <v>104</v>
      </c>
      <c r="J8" s="44"/>
    </row>
    <row r="9" spans="1:10" ht="12.75">
      <c r="A9" s="44" t="s">
        <v>77</v>
      </c>
      <c r="B9" s="48" t="s">
        <v>177</v>
      </c>
      <c r="C9" s="49" t="s">
        <v>347</v>
      </c>
      <c r="D9" s="48" t="s">
        <v>178</v>
      </c>
      <c r="E9" s="47"/>
      <c r="F9" s="44" t="s">
        <v>4</v>
      </c>
      <c r="G9" s="44" t="s">
        <v>49</v>
      </c>
      <c r="H9" s="50" t="s">
        <v>101</v>
      </c>
      <c r="I9" s="44" t="s">
        <v>50</v>
      </c>
      <c r="J9" s="44"/>
    </row>
    <row r="10" spans="1:10" ht="12.75">
      <c r="A10" s="44" t="s">
        <v>102</v>
      </c>
      <c r="B10" s="44" t="s">
        <v>297</v>
      </c>
      <c r="C10" s="50"/>
      <c r="D10" s="44" t="s">
        <v>298</v>
      </c>
      <c r="E10" s="47"/>
      <c r="F10" s="115" t="s">
        <v>61</v>
      </c>
      <c r="G10" s="115"/>
      <c r="H10" s="115"/>
      <c r="I10" s="115"/>
      <c r="J10" s="44"/>
    </row>
    <row r="11" spans="1:9" ht="12.75">
      <c r="A11" s="111" t="s">
        <v>6</v>
      </c>
      <c r="B11" s="111"/>
      <c r="C11" s="111"/>
      <c r="D11" s="111"/>
      <c r="E11" s="44"/>
      <c r="F11" s="44" t="s">
        <v>96</v>
      </c>
      <c r="G11" s="44" t="s">
        <v>111</v>
      </c>
      <c r="H11" s="49" t="s">
        <v>112</v>
      </c>
      <c r="I11" s="48" t="s">
        <v>110</v>
      </c>
    </row>
    <row r="12" spans="1:9" ht="12.75">
      <c r="A12" s="44" t="s">
        <v>10</v>
      </c>
      <c r="B12" s="44" t="s">
        <v>181</v>
      </c>
      <c r="C12" s="50" t="s">
        <v>182</v>
      </c>
      <c r="D12" s="44" t="s">
        <v>183</v>
      </c>
      <c r="E12" s="47"/>
      <c r="F12" s="44" t="s">
        <v>16</v>
      </c>
      <c r="G12" s="44" t="s">
        <v>46</v>
      </c>
      <c r="H12" s="49" t="s">
        <v>220</v>
      </c>
      <c r="I12" s="44" t="s">
        <v>132</v>
      </c>
    </row>
    <row r="13" spans="1:9" ht="12.75">
      <c r="A13" s="48" t="s">
        <v>176</v>
      </c>
      <c r="B13" s="48" t="s">
        <v>345</v>
      </c>
      <c r="C13" s="49" t="s">
        <v>343</v>
      </c>
      <c r="D13" s="48" t="s">
        <v>173</v>
      </c>
      <c r="E13" s="47"/>
      <c r="F13" s="44" t="s">
        <v>117</v>
      </c>
      <c r="G13" s="44" t="s">
        <v>118</v>
      </c>
      <c r="H13" s="50" t="s">
        <v>119</v>
      </c>
      <c r="I13" s="44" t="s">
        <v>120</v>
      </c>
    </row>
    <row r="14" spans="1:9" ht="12.75">
      <c r="A14" s="44" t="s">
        <v>202</v>
      </c>
      <c r="B14" s="44" t="s">
        <v>198</v>
      </c>
      <c r="C14" s="50" t="s">
        <v>358</v>
      </c>
      <c r="D14" s="48" t="s">
        <v>359</v>
      </c>
      <c r="E14" s="47"/>
      <c r="F14" s="48" t="s">
        <v>1</v>
      </c>
      <c r="G14" s="51" t="s">
        <v>335</v>
      </c>
      <c r="H14" s="52" t="s">
        <v>336</v>
      </c>
      <c r="I14" s="51" t="s">
        <v>337</v>
      </c>
    </row>
    <row r="15" spans="1:9" ht="12.75">
      <c r="A15" s="44" t="s">
        <v>131</v>
      </c>
      <c r="B15" s="44" t="s">
        <v>105</v>
      </c>
      <c r="C15" s="49" t="s">
        <v>74</v>
      </c>
      <c r="D15" s="48" t="s">
        <v>106</v>
      </c>
      <c r="E15" s="47"/>
      <c r="F15" s="44" t="s">
        <v>5</v>
      </c>
      <c r="G15" s="44" t="s">
        <v>299</v>
      </c>
      <c r="H15" s="50" t="s">
        <v>300</v>
      </c>
      <c r="I15" s="44" t="s">
        <v>301</v>
      </c>
    </row>
    <row r="16" spans="1:9" ht="12.75">
      <c r="A16" s="44" t="s">
        <v>121</v>
      </c>
      <c r="B16" s="44" t="s">
        <v>221</v>
      </c>
      <c r="C16" s="50" t="s">
        <v>310</v>
      </c>
      <c r="D16" s="44" t="s">
        <v>222</v>
      </c>
      <c r="E16" s="47"/>
      <c r="F16" s="44" t="s">
        <v>19</v>
      </c>
      <c r="G16" s="44" t="s">
        <v>254</v>
      </c>
      <c r="H16" s="50" t="s">
        <v>255</v>
      </c>
      <c r="I16" s="44" t="s">
        <v>256</v>
      </c>
    </row>
    <row r="17" spans="1:5" ht="12.75">
      <c r="A17" s="44" t="s">
        <v>26</v>
      </c>
      <c r="B17" s="44" t="s">
        <v>191</v>
      </c>
      <c r="C17" s="49" t="s">
        <v>192</v>
      </c>
      <c r="D17" s="44" t="s">
        <v>193</v>
      </c>
      <c r="E17" s="47"/>
    </row>
    <row r="18" spans="1:9" ht="12.75">
      <c r="A18" s="111" t="s">
        <v>7</v>
      </c>
      <c r="B18" s="111"/>
      <c r="C18" s="111"/>
      <c r="D18" s="111"/>
      <c r="E18" s="44"/>
      <c r="F18" s="116" t="s">
        <v>135</v>
      </c>
      <c r="G18" s="116"/>
      <c r="H18" s="116"/>
      <c r="I18" s="116"/>
    </row>
    <row r="19" spans="1:9" ht="12.75">
      <c r="A19" s="44" t="s">
        <v>2</v>
      </c>
      <c r="B19" s="44" t="s">
        <v>302</v>
      </c>
      <c r="C19" s="50" t="s">
        <v>303</v>
      </c>
      <c r="D19" s="44" t="s">
        <v>304</v>
      </c>
      <c r="E19" s="47"/>
      <c r="F19" s="110" t="s">
        <v>146</v>
      </c>
      <c r="G19" s="110"/>
      <c r="H19" s="110"/>
      <c r="I19" s="110"/>
    </row>
    <row r="20" spans="1:9" ht="12.75">
      <c r="A20" s="48" t="s">
        <v>1</v>
      </c>
      <c r="B20" s="48" t="s">
        <v>228</v>
      </c>
      <c r="C20" s="49" t="s">
        <v>229</v>
      </c>
      <c r="D20" s="48" t="s">
        <v>230</v>
      </c>
      <c r="E20" s="47"/>
      <c r="F20" s="44" t="s">
        <v>140</v>
      </c>
      <c r="G20" s="48" t="s">
        <v>161</v>
      </c>
      <c r="H20" s="48" t="s">
        <v>162</v>
      </c>
      <c r="I20" s="48" t="s">
        <v>338</v>
      </c>
    </row>
    <row r="21" spans="1:10" ht="12.75">
      <c r="A21" s="44" t="s">
        <v>18</v>
      </c>
      <c r="B21" s="44" t="s">
        <v>185</v>
      </c>
      <c r="C21" s="50" t="s">
        <v>186</v>
      </c>
      <c r="D21" s="44" t="s">
        <v>187</v>
      </c>
      <c r="E21" s="47"/>
      <c r="F21" s="44" t="s">
        <v>133</v>
      </c>
      <c r="G21" s="44" t="s">
        <v>166</v>
      </c>
      <c r="H21" s="50" t="s">
        <v>167</v>
      </c>
      <c r="I21" s="48" t="s">
        <v>168</v>
      </c>
      <c r="J21" s="44"/>
    </row>
    <row r="22" spans="1:10" ht="12.75">
      <c r="A22" s="44" t="s">
        <v>24</v>
      </c>
      <c r="B22" s="44" t="s">
        <v>54</v>
      </c>
      <c r="C22" s="50" t="s">
        <v>55</v>
      </c>
      <c r="D22" s="44" t="s">
        <v>56</v>
      </c>
      <c r="E22" s="47"/>
      <c r="F22" s="44" t="s">
        <v>5</v>
      </c>
      <c r="G22" s="44" t="s">
        <v>236</v>
      </c>
      <c r="H22" s="50" t="s">
        <v>237</v>
      </c>
      <c r="I22" s="44" t="s">
        <v>238</v>
      </c>
      <c r="J22" s="44"/>
    </row>
    <row r="23" spans="1:10" ht="12.75">
      <c r="A23" s="48" t="s">
        <v>261</v>
      </c>
      <c r="B23" s="51" t="s">
        <v>308</v>
      </c>
      <c r="D23" s="51" t="s">
        <v>309</v>
      </c>
      <c r="E23" s="47"/>
      <c r="F23" s="44" t="s">
        <v>30</v>
      </c>
      <c r="G23" s="44" t="s">
        <v>205</v>
      </c>
      <c r="H23" s="50" t="s">
        <v>204</v>
      </c>
      <c r="I23" s="44" t="s">
        <v>149</v>
      </c>
      <c r="J23" s="44"/>
    </row>
    <row r="24" spans="1:10" ht="12.75">
      <c r="A24" s="44" t="s">
        <v>0</v>
      </c>
      <c r="B24" s="44" t="s">
        <v>179</v>
      </c>
      <c r="C24" s="49"/>
      <c r="D24" s="44" t="s">
        <v>180</v>
      </c>
      <c r="E24" s="47"/>
      <c r="F24" s="44" t="s">
        <v>3</v>
      </c>
      <c r="G24" s="44" t="s">
        <v>90</v>
      </c>
      <c r="H24" s="49" t="s">
        <v>116</v>
      </c>
      <c r="I24" s="44" t="s">
        <v>91</v>
      </c>
      <c r="J24" s="44"/>
    </row>
    <row r="25" spans="1:10" ht="12.75">
      <c r="A25" s="111" t="s">
        <v>11</v>
      </c>
      <c r="B25" s="111"/>
      <c r="C25" s="111"/>
      <c r="D25" s="111"/>
      <c r="E25" s="47"/>
      <c r="F25" s="44" t="s">
        <v>0</v>
      </c>
      <c r="G25" s="44" t="s">
        <v>113</v>
      </c>
      <c r="H25" s="50" t="s">
        <v>114</v>
      </c>
      <c r="I25" s="44" t="s">
        <v>115</v>
      </c>
      <c r="J25" s="44"/>
    </row>
    <row r="26" spans="1:10" ht="12.75">
      <c r="A26" s="44" t="s">
        <v>127</v>
      </c>
      <c r="B26" s="44" t="s">
        <v>247</v>
      </c>
      <c r="C26" s="49" t="s">
        <v>280</v>
      </c>
      <c r="D26" s="48" t="s">
        <v>248</v>
      </c>
      <c r="E26" s="47"/>
      <c r="F26" s="110" t="s">
        <v>147</v>
      </c>
      <c r="G26" s="110"/>
      <c r="H26" s="110"/>
      <c r="I26" s="110"/>
      <c r="J26" s="44"/>
    </row>
    <row r="27" spans="1:9" ht="12.75">
      <c r="A27" s="44" t="s">
        <v>184</v>
      </c>
      <c r="B27" s="44" t="s">
        <v>107</v>
      </c>
      <c r="C27" s="50" t="s">
        <v>201</v>
      </c>
      <c r="D27" s="44" t="s">
        <v>108</v>
      </c>
      <c r="E27" s="47"/>
      <c r="F27" s="44" t="s">
        <v>156</v>
      </c>
      <c r="G27" s="48" t="s">
        <v>206</v>
      </c>
      <c r="H27" s="49" t="s">
        <v>207</v>
      </c>
      <c r="I27" s="48" t="s">
        <v>208</v>
      </c>
    </row>
    <row r="28" spans="1:10" ht="12.75">
      <c r="A28" s="44" t="s">
        <v>3</v>
      </c>
      <c r="B28" s="44" t="s">
        <v>58</v>
      </c>
      <c r="C28" s="50" t="s">
        <v>126</v>
      </c>
      <c r="D28" s="44" t="s">
        <v>279</v>
      </c>
      <c r="E28" s="47"/>
      <c r="F28" s="44" t="s">
        <v>169</v>
      </c>
      <c r="G28" s="44" t="s">
        <v>170</v>
      </c>
      <c r="H28" s="49" t="s">
        <v>171</v>
      </c>
      <c r="I28" s="48" t="s">
        <v>172</v>
      </c>
      <c r="J28" s="44"/>
    </row>
    <row r="29" spans="1:10" ht="12.75">
      <c r="A29" s="44" t="s">
        <v>19</v>
      </c>
      <c r="B29" s="44" t="s">
        <v>198</v>
      </c>
      <c r="C29" s="50" t="s">
        <v>358</v>
      </c>
      <c r="D29" s="44" t="s">
        <v>359</v>
      </c>
      <c r="E29" s="47"/>
      <c r="F29" s="48" t="s">
        <v>125</v>
      </c>
      <c r="G29" s="48" t="s">
        <v>325</v>
      </c>
      <c r="H29" s="49" t="s">
        <v>326</v>
      </c>
      <c r="I29" s="48" t="s">
        <v>327</v>
      </c>
      <c r="J29" s="44"/>
    </row>
    <row r="30" spans="1:10" ht="12.75">
      <c r="A30" s="44" t="s">
        <v>319</v>
      </c>
      <c r="B30" s="44" t="s">
        <v>218</v>
      </c>
      <c r="C30" s="49" t="s">
        <v>320</v>
      </c>
      <c r="D30" s="44" t="s">
        <v>219</v>
      </c>
      <c r="E30" s="47"/>
      <c r="F30" s="44" t="s">
        <v>44</v>
      </c>
      <c r="G30" s="48" t="s">
        <v>154</v>
      </c>
      <c r="H30" s="50" t="s">
        <v>155</v>
      </c>
      <c r="I30" s="48" t="s">
        <v>153</v>
      </c>
      <c r="J30" s="44"/>
    </row>
    <row r="31" spans="1:10" ht="12.75">
      <c r="A31" s="44" t="s">
        <v>31</v>
      </c>
      <c r="B31" s="44" t="s">
        <v>51</v>
      </c>
      <c r="C31" s="50" t="s">
        <v>346</v>
      </c>
      <c r="D31" s="44" t="s">
        <v>50</v>
      </c>
      <c r="E31" s="47"/>
      <c r="F31" s="44" t="s">
        <v>4</v>
      </c>
      <c r="G31" s="48" t="s">
        <v>151</v>
      </c>
      <c r="H31" s="49" t="s">
        <v>152</v>
      </c>
      <c r="I31" s="48" t="s">
        <v>150</v>
      </c>
      <c r="J31" s="44"/>
    </row>
    <row r="32" spans="1:10" ht="12.75">
      <c r="A32" s="111" t="s">
        <v>8</v>
      </c>
      <c r="B32" s="111"/>
      <c r="C32" s="111"/>
      <c r="D32" s="111"/>
      <c r="E32" s="47"/>
      <c r="F32" s="44" t="s">
        <v>96</v>
      </c>
      <c r="G32" s="44" t="s">
        <v>355</v>
      </c>
      <c r="H32" s="49" t="s">
        <v>356</v>
      </c>
      <c r="I32" s="48" t="s">
        <v>357</v>
      </c>
      <c r="J32" s="44"/>
    </row>
    <row r="33" spans="1:10" ht="12.75">
      <c r="A33" s="48" t="s">
        <v>262</v>
      </c>
      <c r="B33" s="51" t="s">
        <v>240</v>
      </c>
      <c r="C33" s="52" t="s">
        <v>314</v>
      </c>
      <c r="D33" s="51" t="s">
        <v>241</v>
      </c>
      <c r="E33" s="47"/>
      <c r="F33" s="110" t="s">
        <v>148</v>
      </c>
      <c r="G33" s="110"/>
      <c r="H33" s="110"/>
      <c r="I33" s="110"/>
      <c r="J33" s="44"/>
    </row>
    <row r="34" spans="1:9" ht="12.75">
      <c r="A34" s="44" t="s">
        <v>22</v>
      </c>
      <c r="B34" s="44" t="s">
        <v>243</v>
      </c>
      <c r="C34" s="49" t="s">
        <v>244</v>
      </c>
      <c r="D34" s="48" t="s">
        <v>245</v>
      </c>
      <c r="E34" s="47"/>
      <c r="F34" s="44" t="s">
        <v>21</v>
      </c>
      <c r="G34" s="44" t="s">
        <v>47</v>
      </c>
      <c r="H34" s="50" t="s">
        <v>65</v>
      </c>
      <c r="I34" s="44" t="s">
        <v>48</v>
      </c>
    </row>
    <row r="35" spans="1:9" ht="12.75">
      <c r="A35" s="44" t="s">
        <v>136</v>
      </c>
      <c r="B35" s="44" t="s">
        <v>274</v>
      </c>
      <c r="C35" s="50" t="s">
        <v>275</v>
      </c>
      <c r="D35" s="44" t="s">
        <v>276</v>
      </c>
      <c r="E35" s="47"/>
      <c r="F35" s="48" t="s">
        <v>18</v>
      </c>
      <c r="G35" s="44" t="s">
        <v>297</v>
      </c>
      <c r="H35" s="50"/>
      <c r="I35" s="44" t="s">
        <v>298</v>
      </c>
    </row>
    <row r="36" spans="1:9" ht="12.75">
      <c r="A36" s="44" t="s">
        <v>84</v>
      </c>
      <c r="B36" s="44" t="s">
        <v>287</v>
      </c>
      <c r="C36" s="50" t="s">
        <v>288</v>
      </c>
      <c r="D36" s="44" t="s">
        <v>289</v>
      </c>
      <c r="E36" s="47"/>
      <c r="F36" s="44" t="s">
        <v>25</v>
      </c>
      <c r="G36" s="44" t="s">
        <v>163</v>
      </c>
      <c r="H36" s="49" t="s">
        <v>164</v>
      </c>
      <c r="I36" s="44" t="s">
        <v>165</v>
      </c>
    </row>
    <row r="37" spans="1:10" ht="12.75">
      <c r="A37" s="44" t="s">
        <v>27</v>
      </c>
      <c r="B37" s="44" t="s">
        <v>328</v>
      </c>
      <c r="C37" s="50"/>
      <c r="D37" s="44" t="s">
        <v>321</v>
      </c>
      <c r="E37" s="47"/>
      <c r="F37" s="44" t="s">
        <v>19</v>
      </c>
      <c r="G37" s="44" t="s">
        <v>196</v>
      </c>
      <c r="H37" s="49" t="s">
        <v>354</v>
      </c>
      <c r="I37" s="48" t="s">
        <v>197</v>
      </c>
      <c r="J37" s="44"/>
    </row>
    <row r="38" spans="1:10" ht="12.75">
      <c r="A38" s="44" t="s">
        <v>20</v>
      </c>
      <c r="B38" s="44" t="s">
        <v>225</v>
      </c>
      <c r="C38" s="50" t="s">
        <v>226</v>
      </c>
      <c r="D38" s="44" t="s">
        <v>227</v>
      </c>
      <c r="E38" s="47"/>
      <c r="F38" s="44" t="s">
        <v>20</v>
      </c>
      <c r="G38" s="44" t="s">
        <v>294</v>
      </c>
      <c r="H38" s="50" t="s">
        <v>295</v>
      </c>
      <c r="I38" s="44" t="s">
        <v>296</v>
      </c>
      <c r="J38" s="44"/>
    </row>
    <row r="39" spans="1:10" ht="12.75">
      <c r="A39" s="111" t="s">
        <v>9</v>
      </c>
      <c r="B39" s="111"/>
      <c r="C39" s="111"/>
      <c r="D39" s="111"/>
      <c r="E39" s="47"/>
      <c r="F39" s="44" t="s">
        <v>157</v>
      </c>
      <c r="G39" s="48" t="s">
        <v>209</v>
      </c>
      <c r="H39" s="50" t="s">
        <v>210</v>
      </c>
      <c r="I39" s="48" t="s">
        <v>211</v>
      </c>
      <c r="J39" s="44"/>
    </row>
    <row r="40" spans="1:10" ht="12.75">
      <c r="A40" s="44" t="s">
        <v>28</v>
      </c>
      <c r="B40" s="44" t="s">
        <v>188</v>
      </c>
      <c r="C40" s="50" t="s">
        <v>189</v>
      </c>
      <c r="D40" s="44" t="s">
        <v>190</v>
      </c>
      <c r="E40" s="47"/>
      <c r="F40" s="44" t="s">
        <v>231</v>
      </c>
      <c r="G40" s="48" t="s">
        <v>234</v>
      </c>
      <c r="H40" s="50"/>
      <c r="I40" s="48" t="s">
        <v>235</v>
      </c>
      <c r="J40" s="44"/>
    </row>
    <row r="41" spans="1:10" ht="12.75">
      <c r="A41" s="44" t="s">
        <v>44</v>
      </c>
      <c r="B41" s="44" t="s">
        <v>130</v>
      </c>
      <c r="C41" s="50" t="s">
        <v>70</v>
      </c>
      <c r="D41" s="44" t="s">
        <v>71</v>
      </c>
      <c r="E41" s="47"/>
      <c r="F41" s="110" t="s">
        <v>257</v>
      </c>
      <c r="G41" s="110"/>
      <c r="H41" s="110"/>
      <c r="I41" s="110"/>
      <c r="J41" s="44"/>
    </row>
    <row r="42" spans="1:10" ht="12.75">
      <c r="A42" s="48" t="s">
        <v>263</v>
      </c>
      <c r="B42" s="51" t="s">
        <v>73</v>
      </c>
      <c r="C42" s="52" t="s">
        <v>74</v>
      </c>
      <c r="D42" s="51" t="s">
        <v>75</v>
      </c>
      <c r="E42" s="47"/>
      <c r="F42" s="48" t="s">
        <v>1</v>
      </c>
      <c r="G42" s="44" t="s">
        <v>329</v>
      </c>
      <c r="H42" s="49" t="s">
        <v>330</v>
      </c>
      <c r="I42" s="48" t="s">
        <v>331</v>
      </c>
      <c r="J42" s="44"/>
    </row>
    <row r="43" spans="1:9" ht="12.75">
      <c r="A43" s="44" t="s">
        <v>98</v>
      </c>
      <c r="B43" s="44" t="s">
        <v>311</v>
      </c>
      <c r="C43" s="50" t="s">
        <v>312</v>
      </c>
      <c r="D43" s="44" t="s">
        <v>313</v>
      </c>
      <c r="E43" s="47"/>
      <c r="F43" s="48" t="s">
        <v>26</v>
      </c>
      <c r="G43" s="48" t="s">
        <v>224</v>
      </c>
      <c r="H43" s="49" t="s">
        <v>277</v>
      </c>
      <c r="I43" s="48" t="s">
        <v>278</v>
      </c>
    </row>
    <row r="44" spans="1:9" ht="12.75">
      <c r="A44" s="44" t="s">
        <v>77</v>
      </c>
      <c r="B44" s="48" t="s">
        <v>348</v>
      </c>
      <c r="C44" s="49" t="s">
        <v>349</v>
      </c>
      <c r="D44" s="48" t="s">
        <v>350</v>
      </c>
      <c r="E44" s="47"/>
      <c r="F44" s="44" t="s">
        <v>28</v>
      </c>
      <c r="G44" s="44" t="s">
        <v>57</v>
      </c>
      <c r="H44" s="50" t="s">
        <v>242</v>
      </c>
      <c r="I44" s="44" t="s">
        <v>79</v>
      </c>
    </row>
    <row r="45" spans="1:9" ht="12.75">
      <c r="A45" s="48" t="s">
        <v>175</v>
      </c>
      <c r="B45" s="48" t="s">
        <v>174</v>
      </c>
      <c r="C45" s="49" t="s">
        <v>343</v>
      </c>
      <c r="D45" s="48" t="s">
        <v>217</v>
      </c>
      <c r="E45" s="47"/>
      <c r="F45" s="44" t="s">
        <v>43</v>
      </c>
      <c r="G45" s="48" t="s">
        <v>213</v>
      </c>
      <c r="H45" s="50" t="s">
        <v>214</v>
      </c>
      <c r="I45" s="48" t="s">
        <v>215</v>
      </c>
    </row>
    <row r="46" spans="1:9" ht="12.75">
      <c r="A46" s="111" t="s">
        <v>145</v>
      </c>
      <c r="B46" s="111"/>
      <c r="C46" s="111"/>
      <c r="D46" s="111"/>
      <c r="E46" s="47"/>
      <c r="F46" s="44" t="s">
        <v>239</v>
      </c>
      <c r="G46" s="44" t="s">
        <v>52</v>
      </c>
      <c r="H46" s="50"/>
      <c r="I46" s="44" t="s">
        <v>53</v>
      </c>
    </row>
    <row r="47" spans="1:9" ht="12.75">
      <c r="A47" s="44" t="s">
        <v>25</v>
      </c>
      <c r="B47" s="44" t="s">
        <v>315</v>
      </c>
      <c r="C47" s="50" t="s">
        <v>316</v>
      </c>
      <c r="D47" s="44" t="s">
        <v>317</v>
      </c>
      <c r="E47" s="47"/>
      <c r="F47" s="48" t="s">
        <v>109</v>
      </c>
      <c r="G47" s="48" t="s">
        <v>281</v>
      </c>
      <c r="H47" s="49" t="s">
        <v>282</v>
      </c>
      <c r="I47" s="48" t="s">
        <v>283</v>
      </c>
    </row>
    <row r="48" spans="1:8" ht="12.75">
      <c r="A48" s="44" t="s">
        <v>43</v>
      </c>
      <c r="B48" s="44" t="s">
        <v>128</v>
      </c>
      <c r="C48" s="50" t="s">
        <v>212</v>
      </c>
      <c r="D48" s="44" t="s">
        <v>129</v>
      </c>
      <c r="E48" s="47"/>
      <c r="F48" s="48" t="s">
        <v>22</v>
      </c>
      <c r="G48" s="51" t="s">
        <v>290</v>
      </c>
      <c r="H48" s="52" t="s">
        <v>291</v>
      </c>
    </row>
    <row r="49" spans="1:5" ht="12.75">
      <c r="A49" s="44" t="s">
        <v>17</v>
      </c>
      <c r="B49" s="44" t="s">
        <v>351</v>
      </c>
      <c r="C49" s="50" t="s">
        <v>352</v>
      </c>
      <c r="D49" s="44" t="s">
        <v>353</v>
      </c>
      <c r="E49" s="46"/>
    </row>
    <row r="50" spans="1:5" ht="12.75">
      <c r="A50" s="44" t="s">
        <v>45</v>
      </c>
      <c r="B50" s="44" t="s">
        <v>339</v>
      </c>
      <c r="C50" s="50" t="s">
        <v>340</v>
      </c>
      <c r="D50" s="44" t="s">
        <v>341</v>
      </c>
      <c r="E50" s="47"/>
    </row>
    <row r="51" spans="1:5" ht="12.75">
      <c r="A51" s="44" t="s">
        <v>23</v>
      </c>
      <c r="B51" s="44" t="s">
        <v>232</v>
      </c>
      <c r="C51" s="50"/>
      <c r="D51" s="44" t="s">
        <v>233</v>
      </c>
      <c r="E51" s="47"/>
    </row>
    <row r="52" spans="1:5" ht="12.75">
      <c r="A52" s="48" t="s">
        <v>216</v>
      </c>
      <c r="B52" s="48" t="s">
        <v>342</v>
      </c>
      <c r="C52" s="49" t="s">
        <v>343</v>
      </c>
      <c r="D52" s="48" t="s">
        <v>344</v>
      </c>
      <c r="E52" s="47"/>
    </row>
    <row r="53" spans="1:5" ht="12.75">
      <c r="A53" s="48"/>
      <c r="B53" s="48"/>
      <c r="C53" s="48"/>
      <c r="D53" s="48"/>
      <c r="E53" s="44"/>
    </row>
    <row r="54" spans="1:5" ht="12.75">
      <c r="A54" s="48"/>
      <c r="B54" s="48"/>
      <c r="C54" s="48"/>
      <c r="D54" s="48"/>
      <c r="E54" s="48"/>
    </row>
    <row r="55" spans="1:5" ht="12.75">
      <c r="A55" s="48"/>
      <c r="B55" s="48"/>
      <c r="C55" s="48"/>
      <c r="D55" s="48"/>
      <c r="E55" s="48"/>
    </row>
    <row r="56" spans="1:5" ht="12.75">
      <c r="A56" s="48"/>
      <c r="B56" s="48"/>
      <c r="C56" s="48"/>
      <c r="D56" s="48"/>
      <c r="E56" s="48"/>
    </row>
  </sheetData>
  <sheetProtection/>
  <mergeCells count="17">
    <mergeCell ref="A46:D46"/>
    <mergeCell ref="A1:I1"/>
    <mergeCell ref="F3:I3"/>
    <mergeCell ref="F10:I10"/>
    <mergeCell ref="A3:D3"/>
    <mergeCell ref="A11:D11"/>
    <mergeCell ref="F18:I18"/>
    <mergeCell ref="A18:D18"/>
    <mergeCell ref="A25:D25"/>
    <mergeCell ref="A39:D39"/>
    <mergeCell ref="F41:I41"/>
    <mergeCell ref="A32:D32"/>
    <mergeCell ref="A2:D2"/>
    <mergeCell ref="F2:I2"/>
    <mergeCell ref="F19:I19"/>
    <mergeCell ref="F26:I26"/>
    <mergeCell ref="F33:I3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1">
    <tabColor theme="2" tint="-0.24997000396251678"/>
    <pageSetUpPr fitToPage="1"/>
  </sheetPr>
  <dimension ref="A1:M11"/>
  <sheetViews>
    <sheetView zoomScale="85" zoomScaleNormal="85" zoomScalePageLayoutView="0" workbookViewId="0" topLeftCell="A1">
      <selection activeCell="G9" sqref="G9"/>
    </sheetView>
  </sheetViews>
  <sheetFormatPr defaultColWidth="11.421875" defaultRowHeight="12.75"/>
  <cols>
    <col min="1" max="1" width="22.57421875" style="53" bestFit="1" customWidth="1"/>
    <col min="2" max="2" width="27.8515625" style="53" bestFit="1" customWidth="1"/>
    <col min="3" max="5" width="19.7109375" style="53" customWidth="1"/>
    <col min="6" max="6" width="21.140625" style="53" bestFit="1" customWidth="1"/>
    <col min="7" max="7" width="21.140625" style="53" customWidth="1"/>
    <col min="8" max="8" width="19.7109375" style="53" customWidth="1"/>
    <col min="9" max="9" width="24.57421875" style="53" bestFit="1" customWidth="1"/>
    <col min="10" max="10" width="15.8515625" style="53" customWidth="1"/>
    <col min="11" max="11" width="15.7109375" style="53" bestFit="1" customWidth="1"/>
    <col min="12" max="12" width="15.00390625" style="53" bestFit="1" customWidth="1"/>
    <col min="13" max="13" width="14.421875" style="53" bestFit="1" customWidth="1"/>
    <col min="14" max="14" width="18.28125" style="53" bestFit="1" customWidth="1"/>
    <col min="15" max="16384" width="11.421875" style="53" customWidth="1"/>
  </cols>
  <sheetData>
    <row r="1" spans="1:9" ht="40.5" customHeight="1" thickBot="1">
      <c r="A1" s="117" t="s">
        <v>12</v>
      </c>
      <c r="B1" s="118"/>
      <c r="C1" s="118"/>
      <c r="D1" s="118"/>
      <c r="E1" s="118"/>
      <c r="F1" s="118"/>
      <c r="G1" s="118"/>
      <c r="H1" s="118"/>
      <c r="I1" s="118"/>
    </row>
    <row r="2" spans="1:13" ht="28.5" customHeight="1">
      <c r="A2" s="121" t="s">
        <v>14</v>
      </c>
      <c r="B2" s="122"/>
      <c r="C2" s="122"/>
      <c r="D2" s="122"/>
      <c r="E2" s="122"/>
      <c r="F2" s="122"/>
      <c r="G2" s="123"/>
      <c r="H2" s="119" t="s">
        <v>15</v>
      </c>
      <c r="I2" s="120"/>
      <c r="J2" s="124" t="s">
        <v>135</v>
      </c>
      <c r="K2" s="125"/>
      <c r="L2" s="125"/>
      <c r="M2" s="126"/>
    </row>
    <row r="3" spans="1:13" s="65" customFormat="1" ht="27" customHeight="1">
      <c r="A3" s="54" t="s">
        <v>13</v>
      </c>
      <c r="B3" s="55" t="s">
        <v>6</v>
      </c>
      <c r="C3" s="56" t="s">
        <v>7</v>
      </c>
      <c r="D3" s="57" t="s">
        <v>11</v>
      </c>
      <c r="E3" s="58" t="s">
        <v>8</v>
      </c>
      <c r="F3" s="59" t="s">
        <v>9</v>
      </c>
      <c r="G3" s="60" t="s">
        <v>145</v>
      </c>
      <c r="H3" s="61" t="s">
        <v>60</v>
      </c>
      <c r="I3" s="62" t="s">
        <v>61</v>
      </c>
      <c r="J3" s="61" t="s">
        <v>138</v>
      </c>
      <c r="K3" s="62" t="s">
        <v>139</v>
      </c>
      <c r="L3" s="63" t="s">
        <v>141</v>
      </c>
      <c r="M3" s="64" t="s">
        <v>249</v>
      </c>
    </row>
    <row r="4" spans="1:13" ht="22.5" customHeight="1">
      <c r="A4" s="66" t="s">
        <v>137</v>
      </c>
      <c r="B4" s="67" t="s">
        <v>10</v>
      </c>
      <c r="C4" s="67" t="s">
        <v>2</v>
      </c>
      <c r="D4" s="67" t="s">
        <v>246</v>
      </c>
      <c r="E4" s="67" t="s">
        <v>262</v>
      </c>
      <c r="F4" s="67" t="s">
        <v>28</v>
      </c>
      <c r="G4" s="68" t="s">
        <v>250</v>
      </c>
      <c r="H4" s="69" t="s">
        <v>184</v>
      </c>
      <c r="I4" s="68" t="s">
        <v>203</v>
      </c>
      <c r="J4" s="66" t="s">
        <v>184</v>
      </c>
      <c r="K4" s="67" t="s">
        <v>4</v>
      </c>
      <c r="L4" s="67" t="s">
        <v>21</v>
      </c>
      <c r="M4" s="68" t="s">
        <v>1</v>
      </c>
    </row>
    <row r="5" spans="1:13" ht="22.5" customHeight="1">
      <c r="A5" s="70" t="s">
        <v>29</v>
      </c>
      <c r="B5" s="71" t="s">
        <v>176</v>
      </c>
      <c r="C5" s="71" t="s">
        <v>1</v>
      </c>
      <c r="D5" s="71" t="s">
        <v>184</v>
      </c>
      <c r="E5" s="71" t="s">
        <v>22</v>
      </c>
      <c r="F5" s="71" t="s">
        <v>44</v>
      </c>
      <c r="G5" s="72" t="s">
        <v>43</v>
      </c>
      <c r="H5" s="70" t="s">
        <v>109</v>
      </c>
      <c r="I5" s="72" t="s">
        <v>16</v>
      </c>
      <c r="J5" s="70" t="s">
        <v>136</v>
      </c>
      <c r="K5" s="71" t="s">
        <v>44</v>
      </c>
      <c r="L5" s="71" t="s">
        <v>18</v>
      </c>
      <c r="M5" s="72" t="s">
        <v>26</v>
      </c>
    </row>
    <row r="6" spans="1:13" ht="22.5" customHeight="1">
      <c r="A6" s="70" t="s">
        <v>21</v>
      </c>
      <c r="B6" s="71" t="s">
        <v>259</v>
      </c>
      <c r="C6" s="71" t="s">
        <v>117</v>
      </c>
      <c r="D6" s="71" t="s">
        <v>3</v>
      </c>
      <c r="E6" s="71" t="s">
        <v>136</v>
      </c>
      <c r="F6" s="71" t="s">
        <v>263</v>
      </c>
      <c r="G6" s="72" t="s">
        <v>17</v>
      </c>
      <c r="H6" s="70" t="s">
        <v>24</v>
      </c>
      <c r="I6" s="72" t="s">
        <v>117</v>
      </c>
      <c r="J6" s="70" t="s">
        <v>5</v>
      </c>
      <c r="K6" s="71" t="s">
        <v>156</v>
      </c>
      <c r="L6" s="71" t="s">
        <v>25</v>
      </c>
      <c r="M6" s="72" t="s">
        <v>28</v>
      </c>
    </row>
    <row r="7" spans="1:13" ht="22.5" customHeight="1">
      <c r="A7" s="70" t="s">
        <v>97</v>
      </c>
      <c r="B7" s="71" t="s">
        <v>95</v>
      </c>
      <c r="C7" s="71" t="s">
        <v>24</v>
      </c>
      <c r="D7" s="71" t="s">
        <v>203</v>
      </c>
      <c r="E7" s="71" t="s">
        <v>84</v>
      </c>
      <c r="F7" s="71" t="s">
        <v>264</v>
      </c>
      <c r="G7" s="72" t="s">
        <v>45</v>
      </c>
      <c r="H7" s="70" t="s">
        <v>22</v>
      </c>
      <c r="I7" s="72" t="s">
        <v>1</v>
      </c>
      <c r="J7" s="70" t="s">
        <v>30</v>
      </c>
      <c r="K7" s="71" t="s">
        <v>16</v>
      </c>
      <c r="L7" s="71" t="s">
        <v>20</v>
      </c>
      <c r="M7" s="72" t="s">
        <v>43</v>
      </c>
    </row>
    <row r="8" spans="1:13" ht="22.5" customHeight="1">
      <c r="A8" s="70" t="s">
        <v>102</v>
      </c>
      <c r="B8" s="71" t="s">
        <v>121</v>
      </c>
      <c r="C8" s="71" t="s">
        <v>261</v>
      </c>
      <c r="D8" s="71" t="s">
        <v>16</v>
      </c>
      <c r="E8" s="71" t="s">
        <v>27</v>
      </c>
      <c r="F8" s="71" t="s">
        <v>98</v>
      </c>
      <c r="G8" s="72" t="s">
        <v>23</v>
      </c>
      <c r="H8" s="70" t="s">
        <v>30</v>
      </c>
      <c r="I8" s="72" t="s">
        <v>5</v>
      </c>
      <c r="J8" s="70" t="s">
        <v>3</v>
      </c>
      <c r="K8" s="71" t="s">
        <v>125</v>
      </c>
      <c r="L8" s="71" t="s">
        <v>203</v>
      </c>
      <c r="M8" s="72" t="s">
        <v>239</v>
      </c>
    </row>
    <row r="9" spans="1:13" ht="22.5" customHeight="1">
      <c r="A9" s="70" t="s">
        <v>223</v>
      </c>
      <c r="B9" s="71" t="s">
        <v>26</v>
      </c>
      <c r="C9" s="71" t="s">
        <v>0</v>
      </c>
      <c r="D9" s="71" t="s">
        <v>4</v>
      </c>
      <c r="E9" s="71" t="s">
        <v>20</v>
      </c>
      <c r="F9" s="71" t="s">
        <v>273</v>
      </c>
      <c r="G9" s="72" t="s">
        <v>253</v>
      </c>
      <c r="H9" s="70" t="s">
        <v>4</v>
      </c>
      <c r="I9" s="72" t="s">
        <v>265</v>
      </c>
      <c r="J9" s="70" t="s">
        <v>0</v>
      </c>
      <c r="K9" s="71" t="s">
        <v>258</v>
      </c>
      <c r="L9" s="71" t="s">
        <v>157</v>
      </c>
      <c r="M9" s="72" t="s">
        <v>109</v>
      </c>
    </row>
    <row r="10" spans="1:13" ht="22.5" customHeight="1">
      <c r="A10" s="73" t="s">
        <v>131</v>
      </c>
      <c r="B10" s="74"/>
      <c r="C10" s="75"/>
      <c r="D10" s="76"/>
      <c r="E10" s="76"/>
      <c r="F10" s="76"/>
      <c r="G10" s="77"/>
      <c r="H10" s="73"/>
      <c r="I10" s="78"/>
      <c r="J10" s="79"/>
      <c r="K10" s="76"/>
      <c r="L10" s="74" t="s">
        <v>231</v>
      </c>
      <c r="M10" s="77" t="s">
        <v>22</v>
      </c>
    </row>
    <row r="11" spans="3:6" ht="12.75">
      <c r="C11" s="80"/>
      <c r="D11" s="80"/>
      <c r="E11" s="80"/>
      <c r="F11" s="80"/>
    </row>
  </sheetData>
  <sheetProtection/>
  <mergeCells count="4">
    <mergeCell ref="A1:I1"/>
    <mergeCell ref="H2:I2"/>
    <mergeCell ref="A2:G2"/>
    <mergeCell ref="J2:M2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4">
    <tabColor theme="4" tint="0.39998000860214233"/>
  </sheetPr>
  <dimension ref="A1:G4"/>
  <sheetViews>
    <sheetView zoomScalePageLayoutView="0" workbookViewId="0" topLeftCell="A1">
      <selection activeCell="H19" sqref="H19"/>
    </sheetView>
  </sheetViews>
  <sheetFormatPr defaultColWidth="11.421875" defaultRowHeight="12.75"/>
  <sheetData>
    <row r="1" spans="1:7" ht="12.75">
      <c r="A1" s="7">
        <v>12</v>
      </c>
      <c r="B1" s="5">
        <v>13</v>
      </c>
      <c r="C1" s="5">
        <v>41</v>
      </c>
      <c r="D1" s="5">
        <v>51</v>
      </c>
      <c r="E1" s="5">
        <v>71</v>
      </c>
      <c r="F1" s="5">
        <v>16</v>
      </c>
      <c r="G1" s="5">
        <v>62</v>
      </c>
    </row>
    <row r="2" spans="1:7" ht="12.75">
      <c r="A2" s="7">
        <v>34</v>
      </c>
      <c r="B2" s="5">
        <v>24</v>
      </c>
      <c r="C2" s="5">
        <v>23</v>
      </c>
      <c r="D2" s="5">
        <v>72</v>
      </c>
      <c r="E2" s="5">
        <v>25</v>
      </c>
      <c r="F2" s="5">
        <v>54</v>
      </c>
      <c r="G2" s="5">
        <v>47</v>
      </c>
    </row>
    <row r="3" spans="1:7" ht="12.75">
      <c r="A3" s="7">
        <v>65</v>
      </c>
      <c r="B3" s="5">
        <v>57</v>
      </c>
      <c r="C3" s="5">
        <v>67</v>
      </c>
      <c r="D3" s="5">
        <v>36</v>
      </c>
      <c r="E3" s="5">
        <v>46</v>
      </c>
      <c r="F3" s="5">
        <v>73</v>
      </c>
      <c r="G3" s="5">
        <v>35</v>
      </c>
    </row>
    <row r="4" spans="1:7" ht="12.75">
      <c r="A4" s="7">
        <v>7</v>
      </c>
      <c r="B4" s="5">
        <v>6</v>
      </c>
      <c r="C4" s="5">
        <v>5</v>
      </c>
      <c r="D4" s="5">
        <v>4</v>
      </c>
      <c r="E4" s="5">
        <v>3</v>
      </c>
      <c r="F4" s="5">
        <v>2</v>
      </c>
      <c r="G4" s="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0"/>
  <dimension ref="A1:E22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15.421875" style="0" bestFit="1" customWidth="1"/>
  </cols>
  <sheetData>
    <row r="1" spans="1:4" ht="12.75">
      <c r="A1" s="8" t="s">
        <v>59</v>
      </c>
      <c r="B1" t="s">
        <v>89</v>
      </c>
      <c r="C1">
        <v>5</v>
      </c>
      <c r="D1">
        <v>5</v>
      </c>
    </row>
    <row r="2" spans="1:3" ht="12.75">
      <c r="A2" s="8" t="s">
        <v>62</v>
      </c>
      <c r="B2" s="8" t="s">
        <v>92</v>
      </c>
      <c r="C2">
        <v>5</v>
      </c>
    </row>
    <row r="3" spans="1:4" ht="12.75">
      <c r="A3" s="8" t="s">
        <v>63</v>
      </c>
      <c r="B3" s="8" t="s">
        <v>92</v>
      </c>
      <c r="C3">
        <v>5</v>
      </c>
      <c r="D3">
        <v>4</v>
      </c>
    </row>
    <row r="4" spans="1:4" ht="12.75">
      <c r="A4" s="8" t="s">
        <v>64</v>
      </c>
      <c r="B4" t="s">
        <v>89</v>
      </c>
      <c r="C4">
        <v>5</v>
      </c>
      <c r="D4">
        <v>5</v>
      </c>
    </row>
    <row r="5" spans="1:3" ht="12.75">
      <c r="A5" s="8" t="s">
        <v>66</v>
      </c>
      <c r="B5" t="s">
        <v>92</v>
      </c>
      <c r="C5">
        <v>5</v>
      </c>
    </row>
    <row r="6" spans="1:2" ht="12.75">
      <c r="A6" s="8" t="s">
        <v>67</v>
      </c>
      <c r="B6" s="8" t="s">
        <v>94</v>
      </c>
    </row>
    <row r="7" spans="1:3" ht="12.75">
      <c r="A7" s="8" t="s">
        <v>68</v>
      </c>
      <c r="B7" t="s">
        <v>89</v>
      </c>
      <c r="C7">
        <v>5</v>
      </c>
    </row>
    <row r="8" spans="1:2" ht="12.75">
      <c r="A8" s="8" t="s">
        <v>69</v>
      </c>
      <c r="B8" s="8" t="s">
        <v>94</v>
      </c>
    </row>
    <row r="9" spans="1:2" ht="12.75">
      <c r="A9" s="8" t="s">
        <v>72</v>
      </c>
      <c r="B9" s="8" t="s">
        <v>93</v>
      </c>
    </row>
    <row r="10" spans="1:2" ht="12.75">
      <c r="A10" s="8" t="s">
        <v>76</v>
      </c>
      <c r="B10" s="8" t="s">
        <v>93</v>
      </c>
    </row>
    <row r="11" spans="1:4" ht="12.75">
      <c r="A11" s="8" t="s">
        <v>31</v>
      </c>
      <c r="B11" t="s">
        <v>89</v>
      </c>
      <c r="C11">
        <v>5</v>
      </c>
      <c r="D11">
        <v>4</v>
      </c>
    </row>
    <row r="12" spans="1:2" ht="12.75">
      <c r="A12" s="8" t="s">
        <v>77</v>
      </c>
      <c r="B12" s="8" t="s">
        <v>100</v>
      </c>
    </row>
    <row r="13" spans="1:3" ht="12.75">
      <c r="A13" s="8" t="s">
        <v>78</v>
      </c>
      <c r="B13" s="8" t="s">
        <v>89</v>
      </c>
      <c r="C13">
        <v>4</v>
      </c>
    </row>
    <row r="14" spans="1:2" ht="12.75">
      <c r="A14" s="8" t="s">
        <v>80</v>
      </c>
      <c r="B14" t="s">
        <v>93</v>
      </c>
    </row>
    <row r="15" spans="1:5" ht="12.75">
      <c r="A15" s="8" t="s">
        <v>81</v>
      </c>
      <c r="B15" s="8" t="s">
        <v>89</v>
      </c>
      <c r="C15">
        <v>5</v>
      </c>
      <c r="D15">
        <v>4</v>
      </c>
      <c r="E15">
        <v>4</v>
      </c>
    </row>
    <row r="16" spans="1:2" ht="12.75">
      <c r="A16" s="8" t="s">
        <v>82</v>
      </c>
      <c r="B16" s="8" t="s">
        <v>94</v>
      </c>
    </row>
    <row r="17" spans="1:3" ht="12.75">
      <c r="A17" s="8" t="s">
        <v>83</v>
      </c>
      <c r="B17" t="s">
        <v>89</v>
      </c>
      <c r="C17">
        <v>4</v>
      </c>
    </row>
    <row r="18" spans="1:2" ht="12.75">
      <c r="A18" s="8" t="s">
        <v>85</v>
      </c>
      <c r="B18" s="8" t="s">
        <v>93</v>
      </c>
    </row>
    <row r="19" spans="1:2" ht="12.75">
      <c r="A19" s="8" t="s">
        <v>86</v>
      </c>
      <c r="B19" t="s">
        <v>93</v>
      </c>
    </row>
    <row r="20" spans="1:3" ht="12.75">
      <c r="A20" s="8" t="s">
        <v>87</v>
      </c>
      <c r="B20" t="s">
        <v>89</v>
      </c>
      <c r="C20">
        <v>4</v>
      </c>
    </row>
    <row r="21" spans="1:2" ht="12.75">
      <c r="A21" s="8" t="s">
        <v>88</v>
      </c>
      <c r="B21" s="8" t="s">
        <v>93</v>
      </c>
    </row>
    <row r="22" spans="1:2" ht="12.75">
      <c r="A22" s="8" t="s">
        <v>99</v>
      </c>
      <c r="B22" s="8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theme="4" tint="-0.24997000396251678"/>
    <pageSetUpPr fitToPage="1"/>
  </sheetPr>
  <dimension ref="B1:Q27"/>
  <sheetViews>
    <sheetView zoomScale="115" zoomScaleNormal="115" zoomScalePageLayoutView="0" workbookViewId="0" topLeftCell="A1">
      <selection activeCell="P1" sqref="P1:Q16384"/>
    </sheetView>
  </sheetViews>
  <sheetFormatPr defaultColWidth="11.421875" defaultRowHeight="12.75"/>
  <cols>
    <col min="1" max="1" width="2.28125" style="1" customWidth="1"/>
    <col min="2" max="2" width="3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hidden="1" customWidth="1"/>
    <col min="17" max="17" width="22.421875" style="1" hidden="1" customWidth="1"/>
    <col min="18" max="16384" width="11.421875" style="1" customWidth="1"/>
  </cols>
  <sheetData>
    <row r="1" spans="3:15" ht="20.25">
      <c r="C1" s="87" t="s">
        <v>260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15" ht="20.25" customHeight="1">
      <c r="C2" s="87" t="s">
        <v>6</v>
      </c>
      <c r="D2" s="87"/>
      <c r="E2" s="87"/>
      <c r="F2" s="87"/>
      <c r="G2" s="87"/>
      <c r="H2" s="87"/>
      <c r="I2" s="87"/>
      <c r="J2" s="87"/>
      <c r="K2" s="87"/>
      <c r="L2" s="87"/>
      <c r="M2" s="14"/>
      <c r="N2" s="14"/>
      <c r="O2" s="14"/>
    </row>
    <row r="3" spans="2:14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2.75">
      <c r="B4" s="2"/>
      <c r="C4" s="90" t="s">
        <v>32</v>
      </c>
      <c r="D4" s="91"/>
      <c r="E4" s="88" t="s">
        <v>267</v>
      </c>
      <c r="F4" s="89"/>
      <c r="G4" s="2"/>
      <c r="H4" s="2"/>
      <c r="I4" s="2"/>
      <c r="J4" s="90" t="s">
        <v>33</v>
      </c>
      <c r="K4" s="91"/>
      <c r="L4" s="88" t="s">
        <v>268</v>
      </c>
      <c r="M4" s="89"/>
      <c r="N4" s="2"/>
    </row>
    <row r="5" spans="2:17" ht="12.75">
      <c r="B5" s="3">
        <f>IF($D5="","",IF($D5&gt;$F5,3)+IF($D5=$F5,2,1))</f>
      </c>
      <c r="C5" s="24" t="str">
        <f>Q7</f>
        <v>Bletterans 3</v>
      </c>
      <c r="D5" s="39"/>
      <c r="E5" s="26" t="str">
        <f>Q12</f>
        <v>Moirans 2</v>
      </c>
      <c r="F5" s="27"/>
      <c r="G5" s="3">
        <f>IF($F5="","",IF($F5&gt;$D5,3)+IF($F5=$D5,2,1))</f>
      </c>
      <c r="H5" s="2"/>
      <c r="I5" s="3">
        <f>IF(K5="","",IF(K5&gt;M5,3)+IF(K5=M5,2,1))</f>
      </c>
      <c r="J5" s="24" t="str">
        <f>Q12</f>
        <v>Moirans 2</v>
      </c>
      <c r="K5" s="25"/>
      <c r="L5" s="26" t="str">
        <f>Q8</f>
        <v>L'Etoile 1</v>
      </c>
      <c r="M5" s="27"/>
      <c r="N5" s="3">
        <f>IF(M5="","",IF(M5&gt;K5,3)+IF(M5=K5,2,1))</f>
      </c>
      <c r="Q5" s="93" t="s">
        <v>39</v>
      </c>
    </row>
    <row r="6" spans="2:17" ht="12.75">
      <c r="B6" s="3">
        <f>IF(D6="","",IF(D6&gt;F6,3)+IF(D6=F6,2,1))</f>
      </c>
      <c r="C6" s="24" t="str">
        <f>Q8</f>
        <v>L'Etoile 1</v>
      </c>
      <c r="D6" s="25"/>
      <c r="E6" s="26" t="str">
        <f>Q11</f>
        <v>Orgelet 3</v>
      </c>
      <c r="F6" s="27"/>
      <c r="G6" s="3">
        <f>IF($F6="","",IF($F6&gt;$D6,3)+IF($F6=$D6,2,1))</f>
      </c>
      <c r="H6" s="2"/>
      <c r="I6" s="3">
        <f>IF(K6="","",IF(K6&gt;M6,3)+IF(K6=M6,2,1))</f>
      </c>
      <c r="J6" s="24" t="str">
        <f>Q9</f>
        <v>Mont sous Vaudrey 3</v>
      </c>
      <c r="K6" s="25"/>
      <c r="L6" s="26" t="str">
        <f>Q7</f>
        <v>Bletterans 3</v>
      </c>
      <c r="M6" s="27"/>
      <c r="N6" s="3">
        <f>IF(M6="","",IF(M6&gt;K6,3)+IF(M6=K6,2,1))</f>
      </c>
      <c r="Q6" s="93"/>
    </row>
    <row r="7" spans="2:17" ht="12.75">
      <c r="B7" s="3">
        <f>IF(D7="","",IF(D7&gt;F7,3)+IF(D7=F7,2,1))</f>
      </c>
      <c r="C7" s="28" t="str">
        <f>Q10</f>
        <v>DPC 2</v>
      </c>
      <c r="D7" s="29"/>
      <c r="E7" s="30" t="str">
        <f>Q9</f>
        <v>Mont sous Vaudrey 3</v>
      </c>
      <c r="F7" s="31"/>
      <c r="G7" s="3">
        <f>IF(F7="","",IF(F7&gt;D7,3)+IF(F7=D7,2,1))</f>
      </c>
      <c r="H7" s="2"/>
      <c r="I7" s="3">
        <f>IF(K7="","",IF(K7&gt;M7,3)+IF(K7=M7,2,1))</f>
      </c>
      <c r="J7" s="28" t="str">
        <f>Q11</f>
        <v>Orgelet 3</v>
      </c>
      <c r="K7" s="29"/>
      <c r="L7" s="30" t="str">
        <f>Q10</f>
        <v>DPC 2</v>
      </c>
      <c r="M7" s="31"/>
      <c r="N7" s="3">
        <f>IF(M7="","",IF(M7&gt;K7,3)+IF(M7=K7,2,1))</f>
      </c>
      <c r="P7" s="16">
        <v>1</v>
      </c>
      <c r="Q7" s="4" t="str">
        <f>'liste équipes'!B4</f>
        <v>Bletterans 3</v>
      </c>
    </row>
    <row r="8" spans="2:17" ht="12.75">
      <c r="B8" s="3">
        <f>IF(D8="","",IF(D8&gt;F8,3)+IF(D8=F8,2,1))</f>
      </c>
      <c r="C8" s="21"/>
      <c r="D8" s="3"/>
      <c r="E8" s="21"/>
      <c r="F8" s="3"/>
      <c r="G8" s="3">
        <f>IF(F8="","",IF(F8&gt;D8,3)+IF(F8=D8,2,1))</f>
      </c>
      <c r="H8" s="2"/>
      <c r="I8" s="3">
        <f>IF(K8="","",IF(K8&gt;M8,3)+IF(K8=M8,2,1))</f>
      </c>
      <c r="J8" s="21"/>
      <c r="K8" s="3"/>
      <c r="L8" s="21"/>
      <c r="M8" s="3"/>
      <c r="N8" s="3">
        <f>IF(M8="","",IF(M8&gt;K8,3)+IF(M8=K8,2,1))</f>
      </c>
      <c r="P8" s="16">
        <v>2</v>
      </c>
      <c r="Q8" s="4" t="str">
        <f>'liste équipes'!B5</f>
        <v>L'Etoile 1</v>
      </c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16">
        <v>3</v>
      </c>
      <c r="Q9" s="4" t="str">
        <f>'liste équipes'!B6</f>
        <v>Mont sous Vaudrey 3</v>
      </c>
    </row>
    <row r="10" spans="2:17" ht="12.75">
      <c r="B10" s="2"/>
      <c r="C10" s="90" t="s">
        <v>34</v>
      </c>
      <c r="D10" s="91"/>
      <c r="E10" s="88" t="s">
        <v>269</v>
      </c>
      <c r="F10" s="89"/>
      <c r="G10" s="2"/>
      <c r="H10" s="2"/>
      <c r="I10" s="2"/>
      <c r="J10" s="90" t="s">
        <v>35</v>
      </c>
      <c r="K10" s="91"/>
      <c r="L10" s="88" t="s">
        <v>270</v>
      </c>
      <c r="M10" s="89"/>
      <c r="N10" s="2"/>
      <c r="P10" s="16">
        <v>4</v>
      </c>
      <c r="Q10" s="4" t="str">
        <f>'liste équipes'!B7</f>
        <v>DPC 2</v>
      </c>
    </row>
    <row r="11" spans="2:17" ht="12.75">
      <c r="B11" s="3">
        <f>IF($D11="","",IF($D11&gt;$F11,3)+IF($D11=$F11,2,1))</f>
      </c>
      <c r="C11" s="37" t="str">
        <f>Q9</f>
        <v>Mont sous Vaudrey 3</v>
      </c>
      <c r="D11" s="25"/>
      <c r="E11" s="38" t="str">
        <f>Q12</f>
        <v>Moirans 2</v>
      </c>
      <c r="F11" s="27"/>
      <c r="G11" s="3">
        <f>IF($F11="","",IF($F11&gt;$D11,3)+IF($F11=$D11,2,1))</f>
      </c>
      <c r="H11" s="2"/>
      <c r="I11" s="3">
        <f>IF(K11="","",IF(K11&gt;M11,3)+IF(K11=M11,2,1))</f>
      </c>
      <c r="J11" s="24" t="str">
        <f>Q12</f>
        <v>Moirans 2</v>
      </c>
      <c r="K11" s="25"/>
      <c r="L11" s="26" t="str">
        <f>Q10</f>
        <v>DPC 2</v>
      </c>
      <c r="M11" s="27"/>
      <c r="N11" s="3">
        <f>IF(M11="","",IF(M11&gt;K11,3)+IF(M11=K11,2,1))</f>
      </c>
      <c r="P11" s="16">
        <v>5</v>
      </c>
      <c r="Q11" s="4" t="str">
        <f>'liste équipes'!B8</f>
        <v>Orgelet 3</v>
      </c>
    </row>
    <row r="12" spans="2:17" ht="12.75">
      <c r="B12" s="3">
        <f>IF(D12="","",IF(D12&gt;F12,3)+IF(D12=F12,2,1))</f>
      </c>
      <c r="C12" s="24" t="str">
        <f>Q10</f>
        <v>DPC 2</v>
      </c>
      <c r="D12" s="25"/>
      <c r="E12" s="38" t="str">
        <f>Q8</f>
        <v>L'Etoile 1</v>
      </c>
      <c r="F12" s="27"/>
      <c r="G12" s="3">
        <f>IF(F12="","",IF(F12&gt;D12,3)+IF(F12=D12,2,1))</f>
      </c>
      <c r="H12" s="2"/>
      <c r="I12" s="3">
        <f>IF(K12="","",IF(K12&gt;M12,3)+IF(K12=M12,2,1))</f>
      </c>
      <c r="J12" s="24" t="str">
        <f>Q11</f>
        <v>Orgelet 3</v>
      </c>
      <c r="K12" s="25"/>
      <c r="L12" s="26" t="str">
        <f>Q9</f>
        <v>Mont sous Vaudrey 3</v>
      </c>
      <c r="M12" s="27"/>
      <c r="N12" s="3">
        <f>IF(M12="","",IF(M12&gt;K12,3)+IF(M12=K12,2,1))</f>
      </c>
      <c r="P12" s="16">
        <v>6</v>
      </c>
      <c r="Q12" s="4" t="str">
        <f>'liste équipes'!B9</f>
        <v>Moirans 2</v>
      </c>
    </row>
    <row r="13" spans="2:17" ht="12.75">
      <c r="B13" s="3">
        <f>IF(D13="","",IF(D13&gt;F13,3)+IF(D13=F13,2,1))</f>
      </c>
      <c r="C13" s="28" t="str">
        <f>Q7</f>
        <v>Bletterans 3</v>
      </c>
      <c r="D13" s="29"/>
      <c r="E13" s="30" t="str">
        <f>Q11</f>
        <v>Orgelet 3</v>
      </c>
      <c r="F13" s="31"/>
      <c r="G13" s="3">
        <f>IF(F13="","",IF(F13&gt;D13,3)+IF(F13=D13,2,1))</f>
      </c>
      <c r="H13" s="2"/>
      <c r="I13" s="3">
        <f>IF(K13="","",IF(K13&gt;M13,3)+IF(K13=M13,2,1))</f>
      </c>
      <c r="J13" s="28" t="str">
        <f>Q8</f>
        <v>L'Etoile 1</v>
      </c>
      <c r="K13" s="29"/>
      <c r="L13" s="30" t="str">
        <f>Q7</f>
        <v>Bletterans 3</v>
      </c>
      <c r="M13" s="31"/>
      <c r="N13" s="3">
        <f>IF(M13="","",IF(M13&gt;K13,3)+IF(M13=K13,2,1))</f>
      </c>
      <c r="P13" s="16">
        <v>7</v>
      </c>
      <c r="Q13" s="4">
        <f>'liste équipes'!B10</f>
        <v>0</v>
      </c>
    </row>
    <row r="14" spans="2:17" ht="12.75">
      <c r="B14" s="3">
        <f>IF(D14="","",IF(D14&gt;F14,3)+IF(D14=F14,2,1))</f>
      </c>
      <c r="C14" s="21"/>
      <c r="D14" s="3"/>
      <c r="E14" s="21"/>
      <c r="F14" s="3"/>
      <c r="G14" s="3">
        <f>IF(F14="","",IF(F14&gt;D14,3)+IF(F14=D14,2,1))</f>
      </c>
      <c r="H14" s="2"/>
      <c r="I14" s="3">
        <f>IF(K14="","",IF(K14&gt;M14,3)+IF(K14=M14,2,1))</f>
      </c>
      <c r="J14" s="36"/>
      <c r="K14" s="3"/>
      <c r="L14" s="21"/>
      <c r="M14" s="3"/>
      <c r="N14" s="3">
        <f>IF(M14="","",IF(M14&gt;K14,3)+IF(M14=K14,2,1))</f>
      </c>
      <c r="P14" s="16">
        <v>8</v>
      </c>
      <c r="Q14" s="4" t="e">
        <f>'liste équipes'!#REF!</f>
        <v>#REF!</v>
      </c>
    </row>
    <row r="15" spans="2:17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O15" s="17"/>
      <c r="P15" s="17"/>
      <c r="Q15" s="17"/>
    </row>
    <row r="16" spans="2:17" ht="12.75">
      <c r="B16" s="2"/>
      <c r="C16" s="90" t="s">
        <v>36</v>
      </c>
      <c r="D16" s="91"/>
      <c r="E16" s="88" t="s">
        <v>272</v>
      </c>
      <c r="F16" s="89"/>
      <c r="G16" s="3"/>
      <c r="H16" s="2"/>
      <c r="I16" s="2"/>
      <c r="J16" s="92"/>
      <c r="K16" s="92"/>
      <c r="L16" s="94"/>
      <c r="M16" s="95"/>
      <c r="N16" s="3"/>
      <c r="O16" s="17"/>
      <c r="P16" s="17"/>
      <c r="Q16" s="17"/>
    </row>
    <row r="17" spans="2:17" ht="12.75">
      <c r="B17" s="3">
        <f>IF($D17="","",IF($D17&gt;$F17,3)+IF($D17=$F17,2,1))</f>
      </c>
      <c r="C17" s="24" t="str">
        <f>Q11</f>
        <v>Orgelet 3</v>
      </c>
      <c r="D17" s="25"/>
      <c r="E17" s="26" t="str">
        <f>Q12</f>
        <v>Moirans 2</v>
      </c>
      <c r="F17" s="27"/>
      <c r="G17" s="3">
        <f>IF($F17="","",IF($F17&gt;$D17,3)+IF($F17=$D17,2,1))</f>
      </c>
      <c r="H17" s="2"/>
      <c r="I17" s="3">
        <f>IF(K17="","",IF(K17&gt;M17,3)+IF(K17=M17,2,1))</f>
      </c>
      <c r="J17" s="21"/>
      <c r="K17" s="3"/>
      <c r="L17" s="21"/>
      <c r="M17" s="3"/>
      <c r="N17" s="3">
        <f>IF(M17="","",IF(M17&gt;K17,3)+IF(M17=K17,2,1))</f>
      </c>
      <c r="O17" s="17"/>
      <c r="P17" s="17"/>
      <c r="Q17" s="40"/>
    </row>
    <row r="18" spans="2:17" ht="12.75">
      <c r="B18" s="3">
        <f>IF(D18="","",IF(D18&gt;F18,3)+IF(D18=F18,2,1))</f>
      </c>
      <c r="C18" s="24" t="str">
        <f>Q7</f>
        <v>Bletterans 3</v>
      </c>
      <c r="D18" s="25"/>
      <c r="E18" s="26" t="str">
        <f>Q10</f>
        <v>DPC 2</v>
      </c>
      <c r="F18" s="27"/>
      <c r="G18" s="3">
        <f>IF(F18="","",IF(F18&gt;D18,3)+IF(F18=D18,2,1))</f>
      </c>
      <c r="H18" s="2"/>
      <c r="I18" s="3">
        <f>IF(K18="","",IF(K18&gt;M18,3)+IF(K18=M18,2,1))</f>
      </c>
      <c r="J18" s="21"/>
      <c r="K18" s="3"/>
      <c r="L18" s="21"/>
      <c r="M18" s="3"/>
      <c r="N18" s="3">
        <f>IF(M18="","",IF(M18&gt;K18,3)+IF(M18=K18,2,1))</f>
      </c>
      <c r="O18" s="17"/>
      <c r="P18" s="17"/>
      <c r="Q18" s="40"/>
    </row>
    <row r="19" spans="2:17" ht="12.75">
      <c r="B19" s="3">
        <f>IF(D19="","",IF(D19&gt;F19,3)+IF(D19=F19,2,1))</f>
      </c>
      <c r="C19" s="28" t="str">
        <f>Q9</f>
        <v>Mont sous Vaudrey 3</v>
      </c>
      <c r="D19" s="29"/>
      <c r="E19" s="30" t="str">
        <f>Q8</f>
        <v>L'Etoile 1</v>
      </c>
      <c r="F19" s="31"/>
      <c r="G19" s="3">
        <f>IF(F19="","",IF(F19&gt;D19,3)+IF(F19=D19,2,1))</f>
      </c>
      <c r="H19" s="2"/>
      <c r="I19" s="3">
        <f>IF(K19="","",IF(K19&gt;M19,3)+IF(K19=M19,2,1))</f>
      </c>
      <c r="J19" s="21"/>
      <c r="K19" s="3"/>
      <c r="L19" s="21"/>
      <c r="M19" s="3"/>
      <c r="N19" s="3">
        <f>IF(M19="","",IF(M19&gt;K19,3)+IF(M19=K19,2,1))</f>
      </c>
      <c r="O19" s="17"/>
      <c r="P19" s="17"/>
      <c r="Q19" s="40"/>
    </row>
    <row r="20" spans="2:7" ht="12.75">
      <c r="B20" s="3"/>
      <c r="C20" s="17"/>
      <c r="D20" s="17"/>
      <c r="E20" s="40"/>
      <c r="F20" s="17"/>
      <c r="G20" s="17"/>
    </row>
    <row r="21" spans="2:13" ht="12.75">
      <c r="B21" s="3"/>
      <c r="E21" s="40"/>
      <c r="K21" s="10"/>
      <c r="L21" s="17"/>
      <c r="M21" s="17"/>
    </row>
    <row r="22" spans="2:5" ht="12.75">
      <c r="B22" s="3"/>
      <c r="E22" s="40"/>
    </row>
    <row r="23" spans="2:5" ht="12.75">
      <c r="B23" s="3"/>
      <c r="E23" s="40"/>
    </row>
    <row r="24" ht="13.5" customHeight="1">
      <c r="B24" s="3"/>
    </row>
    <row r="25" ht="12.75">
      <c r="B25" s="3"/>
    </row>
    <row r="26" ht="12.75">
      <c r="B26" s="3"/>
    </row>
    <row r="27" ht="12.75">
      <c r="B27" s="3"/>
    </row>
  </sheetData>
  <sheetProtection selectLockedCells="1" selectUnlockedCells="1"/>
  <mergeCells count="15">
    <mergeCell ref="C1:O1"/>
    <mergeCell ref="C10:D10"/>
    <mergeCell ref="E10:F10"/>
    <mergeCell ref="L16:M16"/>
    <mergeCell ref="J10:K10"/>
    <mergeCell ref="C4:D4"/>
    <mergeCell ref="E4:F4"/>
    <mergeCell ref="E16:F16"/>
    <mergeCell ref="C16:D16"/>
    <mergeCell ref="L4:M4"/>
    <mergeCell ref="C2:L2"/>
    <mergeCell ref="J4:K4"/>
    <mergeCell ref="J16:K16"/>
    <mergeCell ref="L10:M10"/>
    <mergeCell ref="Q5:Q6"/>
  </mergeCells>
  <conditionalFormatting sqref="M1:O3 F1:H3 F28:H65536 M28:O65536">
    <cfRule type="cellIs" priority="19" dxfId="2" operator="greaterThan" stopIfTrue="1">
      <formula>D1</formula>
    </cfRule>
    <cfRule type="cellIs" priority="20" dxfId="1" operator="lessThan" stopIfTrue="1">
      <formula>D1</formula>
    </cfRule>
    <cfRule type="cellIs" priority="21" dxfId="0" operator="equal" stopIfTrue="1">
      <formula>D1</formula>
    </cfRule>
  </conditionalFormatting>
  <conditionalFormatting sqref="D3 K1:K3 D1 D28:D65536 K28:K65536">
    <cfRule type="cellIs" priority="22" dxfId="2" operator="greaterThan" stopIfTrue="1">
      <formula>F1</formula>
    </cfRule>
    <cfRule type="cellIs" priority="23" dxfId="1" operator="lessThan" stopIfTrue="1">
      <formula>F1</formula>
    </cfRule>
    <cfRule type="cellIs" priority="24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conditionalFormatting sqref="C21:C27">
    <cfRule type="cellIs" priority="34" dxfId="2" operator="greaterThan" stopIfTrue="1">
      <formula>Honneur!#REF!</formula>
    </cfRule>
    <cfRule type="cellIs" priority="35" dxfId="1" operator="lessThan" stopIfTrue="1">
      <formula>Honneur!#REF!</formula>
    </cfRule>
    <cfRule type="cellIs" priority="36" dxfId="0" operator="equal" stopIfTrue="1">
      <formula>Honneur!#REF!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theme="4" tint="0.39998000860214233"/>
    <pageSetUpPr fitToPage="1"/>
  </sheetPr>
  <dimension ref="B1:Q31"/>
  <sheetViews>
    <sheetView zoomScale="120" zoomScaleNormal="120" zoomScalePageLayoutView="0" workbookViewId="0" topLeftCell="A1">
      <selection activeCell="P1" sqref="P1:Q16384"/>
    </sheetView>
  </sheetViews>
  <sheetFormatPr defaultColWidth="11.421875" defaultRowHeight="12.75"/>
  <cols>
    <col min="1" max="1" width="2.28125" style="11" customWidth="1"/>
    <col min="2" max="2" width="4.140625" style="11" customWidth="1"/>
    <col min="3" max="3" width="15.7109375" style="11" customWidth="1"/>
    <col min="4" max="4" width="4.7109375" style="11" customWidth="1"/>
    <col min="5" max="5" width="15.7109375" style="11" customWidth="1"/>
    <col min="6" max="6" width="4.57421875" style="11" customWidth="1"/>
    <col min="7" max="7" width="2.57421875" style="11" customWidth="1"/>
    <col min="8" max="8" width="2.421875" style="11" customWidth="1"/>
    <col min="9" max="9" width="3.00390625" style="11" customWidth="1"/>
    <col min="10" max="10" width="15.7109375" style="11" customWidth="1"/>
    <col min="11" max="11" width="4.7109375" style="11" customWidth="1"/>
    <col min="12" max="12" width="15.7109375" style="11" customWidth="1"/>
    <col min="13" max="13" width="4.28125" style="11" customWidth="1"/>
    <col min="14" max="14" width="5.140625" style="11" customWidth="1"/>
    <col min="15" max="15" width="2.28125" style="11" customWidth="1"/>
    <col min="16" max="16" width="3.7109375" style="11" hidden="1" customWidth="1"/>
    <col min="17" max="17" width="14.28125" style="11" hidden="1" customWidth="1"/>
    <col min="18" max="18" width="11.421875" style="11" customWidth="1"/>
    <col min="19" max="16384" width="11.421875" style="11" customWidth="1"/>
  </cols>
  <sheetData>
    <row r="1" spans="3:15" ht="20.25">
      <c r="C1" s="96" t="str">
        <f>Honneur!C1</f>
        <v>Championnat Des Clubs - Année 2020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3:15" ht="20.25" customHeight="1">
      <c r="C2" s="96" t="s">
        <v>40</v>
      </c>
      <c r="D2" s="96"/>
      <c r="E2" s="96"/>
      <c r="F2" s="96"/>
      <c r="G2" s="96"/>
      <c r="H2" s="96"/>
      <c r="I2" s="96"/>
      <c r="J2" s="96"/>
      <c r="K2" s="96"/>
      <c r="L2" s="96"/>
      <c r="M2" s="18"/>
      <c r="N2" s="18"/>
      <c r="O2" s="18"/>
    </row>
    <row r="3" ht="15" customHeight="1"/>
    <row r="4" spans="2:17" ht="12.75">
      <c r="B4" s="2"/>
      <c r="C4" s="90" t="s">
        <v>32</v>
      </c>
      <c r="D4" s="91"/>
      <c r="E4" s="88">
        <v>43973</v>
      </c>
      <c r="F4" s="89"/>
      <c r="G4" s="2"/>
      <c r="H4" s="2"/>
      <c r="I4" s="2"/>
      <c r="J4" s="90" t="s">
        <v>33</v>
      </c>
      <c r="K4" s="91"/>
      <c r="L4" s="88">
        <v>43987</v>
      </c>
      <c r="M4" s="89"/>
      <c r="N4" s="2"/>
      <c r="P4" s="12"/>
      <c r="Q4" s="12"/>
    </row>
    <row r="5" spans="2:17" ht="12.75">
      <c r="B5" s="3">
        <f>IF($D5="","",IF($D5&gt;$F5,3)+IF($D5=$F5,2,1))</f>
      </c>
      <c r="C5" s="24" t="str">
        <f>Q7</f>
        <v>Poligny 1</v>
      </c>
      <c r="D5" s="39"/>
      <c r="E5" s="26" t="str">
        <f>Q12</f>
        <v>Bletterans 1</v>
      </c>
      <c r="F5" s="27"/>
      <c r="G5" s="3">
        <f>IF($F5="","",IF($F5&gt;$D5,3)+IF($F5=$D5,2,1))</f>
      </c>
      <c r="H5" s="2"/>
      <c r="I5" s="3">
        <f>IF(K5="","",IF(K5&gt;M5,3)+IF(K5=M5,2,1))</f>
      </c>
      <c r="J5" s="24" t="str">
        <f>Q12</f>
        <v>Bletterans 1</v>
      </c>
      <c r="K5" s="25"/>
      <c r="L5" s="26" t="str">
        <f>Q8</f>
        <v>Champvans 2</v>
      </c>
      <c r="M5" s="27"/>
      <c r="N5" s="3">
        <f>IF(M5="","",IF(M5&gt;K5,3)+IF(M5=K5,2,1))</f>
      </c>
      <c r="Q5" s="97" t="s">
        <v>39</v>
      </c>
    </row>
    <row r="6" spans="2:17" ht="12.75">
      <c r="B6" s="3">
        <f>IF(D6="","",IF(D6&gt;F6,3)+IF(D6=F6,2,1))</f>
      </c>
      <c r="C6" s="24" t="str">
        <f>Q8</f>
        <v>Champvans 2</v>
      </c>
      <c r="D6" s="25"/>
      <c r="E6" s="26" t="str">
        <f>Q11</f>
        <v>Sportivement Pétanque 2</v>
      </c>
      <c r="F6" s="27"/>
      <c r="G6" s="3">
        <f>IF($F6="","",IF($F6&gt;$D6,3)+IF($F6=$D6,2,1))</f>
      </c>
      <c r="H6" s="2"/>
      <c r="I6" s="3">
        <f>IF(K6="","",IF(K6&gt;M6,3)+IF(K6=M6,2,1))</f>
      </c>
      <c r="J6" s="24" t="str">
        <f>Q9</f>
        <v>Salins</v>
      </c>
      <c r="K6" s="25"/>
      <c r="L6" s="26" t="str">
        <f>Q7</f>
        <v>Poligny 1</v>
      </c>
      <c r="M6" s="27"/>
      <c r="N6" s="3">
        <f>IF(M6="","",IF(M6&gt;K6,3)+IF(M6=K6,2,1))</f>
      </c>
      <c r="Q6" s="98"/>
    </row>
    <row r="7" spans="2:17" ht="12.75">
      <c r="B7" s="3">
        <f>IF(D7="","",IF(D7&gt;F7,3)+IF(D7=F7,2,1))</f>
      </c>
      <c r="C7" s="28" t="str">
        <f>Q10</f>
        <v>Gouriboule</v>
      </c>
      <c r="D7" s="29"/>
      <c r="E7" s="30" t="str">
        <f>Q9</f>
        <v>Salins</v>
      </c>
      <c r="F7" s="31"/>
      <c r="G7" s="3">
        <f>IF(F7="","",IF(F7&gt;D7,3)+IF(F7=D7,2,1))</f>
      </c>
      <c r="H7" s="2"/>
      <c r="I7" s="3">
        <f>IF(K7="","",IF(K7&gt;M7,3)+IF(K7=M7,2,1))</f>
      </c>
      <c r="J7" s="28" t="str">
        <f>Q11</f>
        <v>Sportivement Pétanque 2</v>
      </c>
      <c r="K7" s="29"/>
      <c r="L7" s="30" t="str">
        <f>Q10</f>
        <v>Gouriboule</v>
      </c>
      <c r="M7" s="31"/>
      <c r="N7" s="3">
        <f>IF(M7="","",IF(M7&gt;K7,3)+IF(M7=K7,2,1))</f>
      </c>
      <c r="P7" s="19">
        <v>1</v>
      </c>
      <c r="Q7" s="20" t="str">
        <f>'liste équipes'!C4</f>
        <v>Poligny 1</v>
      </c>
    </row>
    <row r="8" spans="2:17" ht="12.75">
      <c r="B8" s="3">
        <f>IF(D8="","",IF(D8&gt;F8,3)+IF(D8=F8,2,1))</f>
      </c>
      <c r="C8" s="21"/>
      <c r="D8" s="3"/>
      <c r="E8" s="21"/>
      <c r="F8" s="3"/>
      <c r="G8" s="3">
        <f>IF(F8="","",IF(F8&gt;D8,3)+IF(F8=D8,2,1))</f>
      </c>
      <c r="H8" s="2"/>
      <c r="I8" s="3">
        <f>IF(K8="","",IF(K8&gt;M8,3)+IF(K8=M8,2,1))</f>
      </c>
      <c r="J8" s="21"/>
      <c r="K8" s="3"/>
      <c r="L8" s="21"/>
      <c r="M8" s="3"/>
      <c r="N8" s="3">
        <f>IF(M8="","",IF(M8&gt;K8,3)+IF(M8=K8,2,1))</f>
      </c>
      <c r="P8" s="19">
        <v>2</v>
      </c>
      <c r="Q8" s="20" t="str">
        <f>'liste équipes'!C5</f>
        <v>Champvans 2</v>
      </c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19">
        <v>3</v>
      </c>
      <c r="Q9" s="20" t="str">
        <f>'liste équipes'!C6</f>
        <v>Salins</v>
      </c>
    </row>
    <row r="10" spans="2:17" ht="12.75">
      <c r="B10" s="2"/>
      <c r="C10" s="90" t="s">
        <v>34</v>
      </c>
      <c r="D10" s="91"/>
      <c r="E10" s="88">
        <v>44015</v>
      </c>
      <c r="F10" s="89"/>
      <c r="G10" s="2"/>
      <c r="H10" s="2"/>
      <c r="I10" s="2"/>
      <c r="J10" s="90" t="s">
        <v>35</v>
      </c>
      <c r="K10" s="91"/>
      <c r="L10" s="88">
        <v>44071</v>
      </c>
      <c r="M10" s="89"/>
      <c r="N10" s="2"/>
      <c r="P10" s="19">
        <v>4</v>
      </c>
      <c r="Q10" s="20" t="str">
        <f>'liste équipes'!C7</f>
        <v>Gouriboule</v>
      </c>
    </row>
    <row r="11" spans="2:17" ht="12.75">
      <c r="B11" s="3">
        <f>IF($D11="","",IF($D11&gt;$F11,3)+IF($D11=$F11,2,1))</f>
      </c>
      <c r="C11" s="37" t="str">
        <f>Q9</f>
        <v>Salins</v>
      </c>
      <c r="D11" s="25"/>
      <c r="E11" s="38" t="str">
        <f>Q12</f>
        <v>Bletterans 1</v>
      </c>
      <c r="F11" s="27"/>
      <c r="G11" s="3">
        <f>IF($F11="","",IF($F11&gt;$D11,3)+IF($F11=$D11,2,1))</f>
      </c>
      <c r="H11" s="2"/>
      <c r="I11" s="3">
        <f>IF(K11="","",IF(K11&gt;M11,3)+IF(K11=M11,2,1))</f>
      </c>
      <c r="J11" s="24" t="str">
        <f>Q12</f>
        <v>Bletterans 1</v>
      </c>
      <c r="K11" s="25"/>
      <c r="L11" s="26" t="str">
        <f>Q10</f>
        <v>Gouriboule</v>
      </c>
      <c r="M11" s="27"/>
      <c r="N11" s="3">
        <f>IF(M11="","",IF(M11&gt;K11,3)+IF(M11=K11,2,1))</f>
      </c>
      <c r="P11" s="19">
        <v>5</v>
      </c>
      <c r="Q11" s="20" t="str">
        <f>'liste équipes'!C8</f>
        <v>Sportivement Pétanque 2</v>
      </c>
    </row>
    <row r="12" spans="2:17" ht="12.75">
      <c r="B12" s="3">
        <f>IF(D12="","",IF(D12&gt;F12,3)+IF(D12=F12,2,1))</f>
      </c>
      <c r="C12" s="24" t="str">
        <f>Q10</f>
        <v>Gouriboule</v>
      </c>
      <c r="D12" s="25"/>
      <c r="E12" s="38" t="str">
        <f>Q8</f>
        <v>Champvans 2</v>
      </c>
      <c r="F12" s="27"/>
      <c r="G12" s="3">
        <f>IF(F12="","",IF(F12&gt;D12,3)+IF(F12=D12,2,1))</f>
      </c>
      <c r="H12" s="2"/>
      <c r="I12" s="3">
        <f>IF(K12="","",IF(K12&gt;M12,3)+IF(K12=M12,2,1))</f>
      </c>
      <c r="J12" s="24" t="str">
        <f>Q11</f>
        <v>Sportivement Pétanque 2</v>
      </c>
      <c r="K12" s="25"/>
      <c r="L12" s="26" t="str">
        <f>Q9</f>
        <v>Salins</v>
      </c>
      <c r="M12" s="27"/>
      <c r="N12" s="3">
        <f>IF(M12="","",IF(M12&gt;K12,3)+IF(M12=K12,2,1))</f>
      </c>
      <c r="P12" s="19">
        <v>6</v>
      </c>
      <c r="Q12" s="20" t="str">
        <f>'liste équipes'!C9</f>
        <v>Bletterans 1</v>
      </c>
    </row>
    <row r="13" spans="2:17" ht="12.75">
      <c r="B13" s="3">
        <f>IF(D13="","",IF(D13&gt;F13,3)+IF(D13=F13,2,1))</f>
      </c>
      <c r="C13" s="28" t="str">
        <f>Q7</f>
        <v>Poligny 1</v>
      </c>
      <c r="D13" s="29"/>
      <c r="E13" s="30" t="str">
        <f>Q11</f>
        <v>Sportivement Pétanque 2</v>
      </c>
      <c r="F13" s="31"/>
      <c r="G13" s="3">
        <f>IF(F13="","",IF(F13&gt;D13,3)+IF(F13=D13,2,1))</f>
      </c>
      <c r="H13" s="2"/>
      <c r="I13" s="3">
        <f>IF(K13="","",IF(K13&gt;M13,3)+IF(K13=M13,2,1))</f>
      </c>
      <c r="J13" s="28" t="str">
        <f>Q8</f>
        <v>Champvans 2</v>
      </c>
      <c r="K13" s="29"/>
      <c r="L13" s="30" t="str">
        <f>Q7</f>
        <v>Poligny 1</v>
      </c>
      <c r="M13" s="31"/>
      <c r="N13" s="3">
        <f>IF(M13="","",IF(M13&gt;K13,3)+IF(M13=K13,2,1))</f>
      </c>
      <c r="P13" s="19">
        <v>7</v>
      </c>
      <c r="Q13" s="20">
        <f>'liste équipes'!C10</f>
        <v>0</v>
      </c>
    </row>
    <row r="14" spans="2:17" ht="12.75">
      <c r="B14" s="3">
        <f>IF(D14="","",IF(D14&gt;F14,3)+IF(D14=F14,2,1))</f>
      </c>
      <c r="C14" s="21"/>
      <c r="D14" s="3"/>
      <c r="E14" s="21"/>
      <c r="F14" s="3"/>
      <c r="G14" s="3">
        <f>IF(F14="","",IF(F14&gt;D14,3)+IF(F14=D14,2,1))</f>
      </c>
      <c r="H14" s="2"/>
      <c r="I14" s="3">
        <f>IF(K14="","",IF(K14&gt;M14,3)+IF(K14=M14,2,1))</f>
      </c>
      <c r="J14" s="36"/>
      <c r="K14" s="3"/>
      <c r="L14" s="21"/>
      <c r="M14" s="3"/>
      <c r="N14" s="3">
        <f>IF(M14="","",IF(M14&gt;K14,3)+IF(M14=K14,2,1))</f>
      </c>
      <c r="P14" s="19">
        <v>8</v>
      </c>
      <c r="Q14" s="20" t="e">
        <f>'liste équipes'!#REF!</f>
        <v>#REF!</v>
      </c>
    </row>
    <row r="15" spans="2:17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12"/>
    </row>
    <row r="16" spans="2:14" ht="12.75">
      <c r="B16" s="2"/>
      <c r="C16" s="90" t="s">
        <v>36</v>
      </c>
      <c r="D16" s="91"/>
      <c r="E16" s="88">
        <v>44092</v>
      </c>
      <c r="F16" s="89"/>
      <c r="G16" s="3"/>
      <c r="H16" s="2"/>
      <c r="I16" s="2"/>
      <c r="J16" s="92"/>
      <c r="K16" s="92"/>
      <c r="L16" s="94"/>
      <c r="M16" s="95"/>
      <c r="N16" s="3"/>
    </row>
    <row r="17" spans="2:17" ht="12.75">
      <c r="B17" s="3">
        <f>IF($D17="","",IF($D17&gt;$F17,3)+IF($D17=$F17,2,1))</f>
      </c>
      <c r="C17" s="24" t="str">
        <f>Q11</f>
        <v>Sportivement Pétanque 2</v>
      </c>
      <c r="D17" s="25"/>
      <c r="E17" s="26" t="str">
        <f>Q12</f>
        <v>Bletterans 1</v>
      </c>
      <c r="F17" s="27"/>
      <c r="G17" s="3">
        <f>IF($F17="","",IF($F17&gt;$D17,3)+IF($F17=$D17,2,1))</f>
      </c>
      <c r="H17" s="2"/>
      <c r="I17" s="3">
        <f>IF(K17="","",IF(K17&gt;M17,3)+IF(K17=M17,2,1))</f>
      </c>
      <c r="J17" s="21"/>
      <c r="K17" s="3"/>
      <c r="L17" s="21"/>
      <c r="M17" s="3"/>
      <c r="N17" s="3">
        <f>IF(M17="","",IF(M17&gt;K17,3)+IF(M17=K17,2,1))</f>
      </c>
      <c r="Q17" s="45"/>
    </row>
    <row r="18" spans="2:17" ht="12.75">
      <c r="B18" s="3">
        <f>IF(D18="","",IF(D18&gt;F18,3)+IF(D18=F18,2,1))</f>
      </c>
      <c r="C18" s="24" t="str">
        <f>Q7</f>
        <v>Poligny 1</v>
      </c>
      <c r="D18" s="25"/>
      <c r="E18" s="26" t="str">
        <f>Q10</f>
        <v>Gouriboule</v>
      </c>
      <c r="F18" s="27"/>
      <c r="G18" s="3">
        <f>IF(F18="","",IF(F18&gt;D18,3)+IF(F18=D18,2,1))</f>
      </c>
      <c r="H18" s="2"/>
      <c r="I18" s="3">
        <f>IF(K18="","",IF(K18&gt;M18,3)+IF(K18=M18,2,1))</f>
      </c>
      <c r="J18" s="21"/>
      <c r="K18" s="3"/>
      <c r="L18" s="21"/>
      <c r="M18" s="3"/>
      <c r="N18" s="3">
        <f>IF(M18="","",IF(M18&gt;K18,3)+IF(M18=K18,2,1))</f>
      </c>
      <c r="Q18" s="45"/>
    </row>
    <row r="19" spans="2:17" ht="12.75">
      <c r="B19" s="3">
        <f>IF(D19="","",IF(D19&gt;F19,3)+IF(D19=F19,2,1))</f>
      </c>
      <c r="C19" s="28" t="str">
        <f>Q9</f>
        <v>Salins</v>
      </c>
      <c r="D19" s="29"/>
      <c r="E19" s="30" t="str">
        <f>Q8</f>
        <v>Champvans 2</v>
      </c>
      <c r="F19" s="31"/>
      <c r="G19" s="3">
        <f>IF(F19="","",IF(F19&gt;D19,3)+IF(F19=D19,2,1))</f>
      </c>
      <c r="H19" s="2"/>
      <c r="I19" s="3">
        <f>IF(K19="","",IF(K19&gt;M19,3)+IF(K19=M19,2,1))</f>
      </c>
      <c r="J19" s="21"/>
      <c r="K19" s="3"/>
      <c r="L19" s="21"/>
      <c r="M19" s="3"/>
      <c r="N19" s="3">
        <f>IF(M19="","",IF(M19&gt;K19,3)+IF(M19=K19,2,1))</f>
      </c>
      <c r="Q19" s="43"/>
    </row>
    <row r="20" ht="12.75">
      <c r="D20" s="43"/>
    </row>
    <row r="21" ht="12.75">
      <c r="D21" s="43"/>
    </row>
    <row r="22" spans="4:9" ht="12.75">
      <c r="D22" s="9"/>
      <c r="E22" s="12"/>
      <c r="F22" s="12"/>
      <c r="G22" s="12"/>
      <c r="H22" s="12"/>
      <c r="I22" s="12"/>
    </row>
    <row r="23" spans="4:9" ht="12.75">
      <c r="D23" s="9"/>
      <c r="E23" s="12"/>
      <c r="F23" s="12"/>
      <c r="G23" s="12"/>
      <c r="H23" s="12"/>
      <c r="I23" s="12"/>
    </row>
    <row r="24" spans="4:17" ht="12.75">
      <c r="D24" s="9"/>
      <c r="E24" s="12"/>
      <c r="F24" s="12"/>
      <c r="G24" s="12"/>
      <c r="H24" s="12"/>
      <c r="I24" s="12"/>
      <c r="J24" s="12"/>
      <c r="K24" s="12"/>
      <c r="L24" s="12"/>
      <c r="M24" s="13"/>
      <c r="N24" s="12"/>
      <c r="O24" s="12"/>
      <c r="P24" s="12"/>
      <c r="Q24" s="12"/>
    </row>
    <row r="25" spans="4:17" ht="12.75">
      <c r="D25" s="9"/>
      <c r="E25" s="13"/>
      <c r="F25" s="13"/>
      <c r="G25" s="13"/>
      <c r="H25" s="13"/>
      <c r="I25" s="13"/>
      <c r="J25" s="13"/>
      <c r="K25" s="13"/>
      <c r="L25" s="13"/>
      <c r="M25" s="13"/>
      <c r="N25" s="12"/>
      <c r="O25" s="12"/>
      <c r="P25" s="12"/>
      <c r="Q25" s="12"/>
    </row>
    <row r="26" spans="4:17" ht="12.75"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2"/>
      <c r="O26" s="12"/>
      <c r="P26" s="12"/>
      <c r="Q26" s="12"/>
    </row>
    <row r="27" spans="5:11" ht="12.75">
      <c r="E27" s="13"/>
      <c r="F27" s="13"/>
      <c r="G27" s="13"/>
      <c r="H27" s="13"/>
      <c r="I27" s="13"/>
      <c r="J27" s="13"/>
      <c r="K27" s="13"/>
    </row>
    <row r="29" ht="15" customHeight="1"/>
    <row r="31" spans="3:5" ht="12.75">
      <c r="C31" s="12"/>
      <c r="E31" s="12"/>
    </row>
  </sheetData>
  <sheetProtection selectLockedCells="1" selectUnlockedCells="1"/>
  <mergeCells count="15">
    <mergeCell ref="J16:K16"/>
    <mergeCell ref="C4:D4"/>
    <mergeCell ref="E4:F4"/>
    <mergeCell ref="E10:F10"/>
    <mergeCell ref="L10:M10"/>
    <mergeCell ref="J10:K10"/>
    <mergeCell ref="C1:O1"/>
    <mergeCell ref="J4:K4"/>
    <mergeCell ref="Q5:Q6"/>
    <mergeCell ref="C2:L2"/>
    <mergeCell ref="E16:F16"/>
    <mergeCell ref="L16:M16"/>
    <mergeCell ref="C10:D10"/>
    <mergeCell ref="L4:M4"/>
    <mergeCell ref="C16:D16"/>
  </mergeCells>
  <conditionalFormatting sqref="M1:O3 F1:H3 F28:H65536 M28:O65536">
    <cfRule type="cellIs" priority="31" dxfId="2" operator="greaterThan" stopIfTrue="1">
      <formula>D1</formula>
    </cfRule>
    <cfRule type="cellIs" priority="32" dxfId="1" operator="lessThan" stopIfTrue="1">
      <formula>D1</formula>
    </cfRule>
    <cfRule type="cellIs" priority="33" dxfId="0" operator="equal" stopIfTrue="1">
      <formula>D1</formula>
    </cfRule>
  </conditionalFormatting>
  <conditionalFormatting sqref="D3 K1:K3 D1 K28:K65536 D28:D65536">
    <cfRule type="cellIs" priority="34" dxfId="2" operator="greaterThan" stopIfTrue="1">
      <formula>F1</formula>
    </cfRule>
    <cfRule type="cellIs" priority="35" dxfId="1" operator="lessThan" stopIfTrue="1">
      <formula>F1</formula>
    </cfRule>
    <cfRule type="cellIs" priority="36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conditionalFormatting sqref="B27">
    <cfRule type="cellIs" priority="37" dxfId="2" operator="greaterThan" stopIfTrue="1">
      <formula>'Promotion 1'!#REF!</formula>
    </cfRule>
    <cfRule type="cellIs" priority="38" dxfId="1" operator="lessThan" stopIfTrue="1">
      <formula>'Promotion 1'!#REF!</formula>
    </cfRule>
    <cfRule type="cellIs" priority="39" dxfId="0" operator="equal" stopIfTrue="1">
      <formula>'Promotion 1'!#REF!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8">
    <tabColor theme="4" tint="0.39998000860214233"/>
    <pageSetUpPr fitToPage="1"/>
  </sheetPr>
  <dimension ref="A1:Q28"/>
  <sheetViews>
    <sheetView zoomScale="115" zoomScaleNormal="115" zoomScalePageLayoutView="0" workbookViewId="0" topLeftCell="A1">
      <selection activeCell="P1" sqref="P1:Q16384"/>
    </sheetView>
  </sheetViews>
  <sheetFormatPr defaultColWidth="11.421875" defaultRowHeight="12.75"/>
  <cols>
    <col min="1" max="2" width="2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hidden="1" customWidth="1"/>
    <col min="17" max="17" width="14.28125" style="1" hidden="1" customWidth="1"/>
    <col min="18" max="18" width="11.421875" style="1" customWidth="1"/>
    <col min="19" max="16384" width="11.421875" style="1" customWidth="1"/>
  </cols>
  <sheetData>
    <row r="1" spans="3:15" ht="20.25">
      <c r="C1" s="87" t="str">
        <f>'Promotion 1'!C1:O1</f>
        <v>Championnat Des Clubs - Année 2020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15" ht="20.25" customHeight="1">
      <c r="C2" s="87" t="s">
        <v>41</v>
      </c>
      <c r="D2" s="87"/>
      <c r="E2" s="87"/>
      <c r="F2" s="87"/>
      <c r="G2" s="87"/>
      <c r="H2" s="87"/>
      <c r="I2" s="87"/>
      <c r="J2" s="87"/>
      <c r="K2" s="87"/>
      <c r="L2" s="87"/>
      <c r="M2" s="14"/>
      <c r="N2" s="14"/>
      <c r="O2" s="14"/>
    </row>
    <row r="3" ht="15" customHeight="1"/>
    <row r="4" spans="1:14" ht="12.75">
      <c r="A4" s="2"/>
      <c r="B4" s="2"/>
      <c r="C4" s="90" t="s">
        <v>32</v>
      </c>
      <c r="D4" s="91"/>
      <c r="E4" s="88">
        <f>'Promotion 1'!E4:F4</f>
        <v>43973</v>
      </c>
      <c r="F4" s="89"/>
      <c r="G4" s="2"/>
      <c r="H4" s="2"/>
      <c r="I4" s="2"/>
      <c r="J4" s="90" t="s">
        <v>33</v>
      </c>
      <c r="K4" s="91"/>
      <c r="L4" s="88">
        <f>'Promotion 1'!L4:M4</f>
        <v>43987</v>
      </c>
      <c r="M4" s="89"/>
      <c r="N4" s="2"/>
    </row>
    <row r="5" spans="1:17" ht="12.75">
      <c r="A5" s="10"/>
      <c r="B5" s="3">
        <f>IF($D5="","",IF($D5&gt;$F5,3)+IF($D5=$F5,2,1))</f>
      </c>
      <c r="C5" s="24" t="str">
        <f>Q7</f>
        <v>Moissey 3</v>
      </c>
      <c r="D5" s="39"/>
      <c r="E5" s="26" t="str">
        <f>Q12</f>
        <v>PBJ</v>
      </c>
      <c r="F5" s="27"/>
      <c r="G5" s="3">
        <f>IF($F5="","",IF($F5&gt;$D5,3)+IF($F5=$D5,2,1))</f>
      </c>
      <c r="H5" s="2"/>
      <c r="I5" s="3">
        <f>IF(K5="","",IF(K5&gt;M5,3)+IF(K5=M5,2,1))</f>
      </c>
      <c r="J5" s="24" t="str">
        <f>Q12</f>
        <v>PBJ</v>
      </c>
      <c r="K5" s="25"/>
      <c r="L5" s="26" t="str">
        <f>Q8</f>
        <v>Champvans 1</v>
      </c>
      <c r="M5" s="27"/>
      <c r="N5" s="3">
        <f>IF(M5="","",IF(M5&gt;K5,3)+IF(M5=K5,2,1))</f>
      </c>
      <c r="Q5" s="85" t="s">
        <v>39</v>
      </c>
    </row>
    <row r="6" spans="1:17" ht="12.75">
      <c r="A6" s="10"/>
      <c r="B6" s="3">
        <f>IF(D6="","",IF(D6&gt;F6,3)+IF(D6=F6,2,1))</f>
      </c>
      <c r="C6" s="24" t="str">
        <f>Q8</f>
        <v>Champvans 1</v>
      </c>
      <c r="D6" s="25"/>
      <c r="E6" s="26" t="str">
        <f>Q11</f>
        <v>DPC 1</v>
      </c>
      <c r="F6" s="27"/>
      <c r="G6" s="3">
        <f>IF($F6="","",IF($F6&gt;$D6,3)+IF($F6=$D6,2,1))</f>
      </c>
      <c r="H6" s="2"/>
      <c r="I6" s="3">
        <f>IF(K6="","",IF(K6&gt;M6,3)+IF(K6=M6,2,1))</f>
      </c>
      <c r="J6" s="24" t="str">
        <f>Q9</f>
        <v>Champagnole 2</v>
      </c>
      <c r="K6" s="25"/>
      <c r="L6" s="26" t="str">
        <f>Q7</f>
        <v>Moissey 3</v>
      </c>
      <c r="M6" s="27"/>
      <c r="N6" s="3">
        <f>IF(M6="","",IF(M6&gt;K6,3)+IF(M6=K6,2,1))</f>
      </c>
      <c r="Q6" s="86"/>
    </row>
    <row r="7" spans="1:17" ht="12.75">
      <c r="A7" s="10"/>
      <c r="B7" s="3">
        <f>IF(D7="","",IF(D7&gt;F7,3)+IF(D7=F7,2,1))</f>
      </c>
      <c r="C7" s="28" t="str">
        <f>Q10</f>
        <v>Mont sous Vaudrey 2</v>
      </c>
      <c r="D7" s="29"/>
      <c r="E7" s="30" t="str">
        <f>Q9</f>
        <v>Champagnole 2</v>
      </c>
      <c r="F7" s="31"/>
      <c r="G7" s="3">
        <f>IF(F7="","",IF(F7&gt;D7,3)+IF(F7=D7,2,1))</f>
      </c>
      <c r="H7" s="2"/>
      <c r="I7" s="3">
        <f>IF(K7="","",IF(K7&gt;M7,3)+IF(K7=M7,2,1))</f>
      </c>
      <c r="J7" s="28" t="str">
        <f>Q11</f>
        <v>DPC 1</v>
      </c>
      <c r="K7" s="29"/>
      <c r="L7" s="30" t="str">
        <f>Q10</f>
        <v>Mont sous Vaudrey 2</v>
      </c>
      <c r="M7" s="31"/>
      <c r="N7" s="3">
        <f>IF(M7="","",IF(M7&gt;K7,3)+IF(M7=K7,2,1))</f>
      </c>
      <c r="P7" s="16">
        <v>1</v>
      </c>
      <c r="Q7" s="15" t="str">
        <f>'liste équipes'!D4</f>
        <v>Moissey 3</v>
      </c>
    </row>
    <row r="8" spans="1:17" ht="12.75">
      <c r="A8" s="10"/>
      <c r="B8" s="3">
        <f>IF(D8="","",IF(D8&gt;F8,3)+IF(D8=F8,2,1))</f>
      </c>
      <c r="C8" s="21"/>
      <c r="D8" s="3"/>
      <c r="E8" s="21"/>
      <c r="F8" s="3"/>
      <c r="G8" s="3">
        <f>IF(F8="","",IF(F8&gt;D8,3)+IF(F8=D8,2,1))</f>
      </c>
      <c r="H8" s="2"/>
      <c r="I8" s="3">
        <f>IF(K8="","",IF(K8&gt;M8,3)+IF(K8=M8,2,1))</f>
      </c>
      <c r="J8" s="21"/>
      <c r="K8" s="3"/>
      <c r="L8" s="21"/>
      <c r="M8" s="3"/>
      <c r="N8" s="3">
        <f>IF(M8="","",IF(M8&gt;K8,3)+IF(M8=K8,2,1))</f>
      </c>
      <c r="P8" s="16">
        <v>2</v>
      </c>
      <c r="Q8" s="15" t="str">
        <f>'liste équipes'!D5</f>
        <v>Champvans 1</v>
      </c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16">
        <v>3</v>
      </c>
      <c r="Q9" s="15" t="str">
        <f>'liste équipes'!D6</f>
        <v>Champagnole 2</v>
      </c>
    </row>
    <row r="10" spans="1:17" ht="12.75">
      <c r="A10" s="2"/>
      <c r="B10" s="2"/>
      <c r="C10" s="90" t="s">
        <v>34</v>
      </c>
      <c r="D10" s="91"/>
      <c r="E10" s="88">
        <f>'Promotion 1'!E10:F10</f>
        <v>44015</v>
      </c>
      <c r="F10" s="89"/>
      <c r="G10" s="2"/>
      <c r="H10" s="2"/>
      <c r="I10" s="2"/>
      <c r="J10" s="90" t="s">
        <v>35</v>
      </c>
      <c r="K10" s="91"/>
      <c r="L10" s="88">
        <f>'Promotion 1'!L10:M10</f>
        <v>44071</v>
      </c>
      <c r="M10" s="89"/>
      <c r="N10" s="2"/>
      <c r="P10" s="16">
        <v>4</v>
      </c>
      <c r="Q10" s="15" t="str">
        <f>'liste équipes'!D7</f>
        <v>Mont sous Vaudrey 2</v>
      </c>
    </row>
    <row r="11" spans="1:17" ht="12.75">
      <c r="A11" s="2"/>
      <c r="B11" s="3">
        <f>IF($D11="","",IF($D11&gt;$F11,3)+IF($D11=$F11,2,1))</f>
      </c>
      <c r="C11" s="37" t="str">
        <f>Q9</f>
        <v>Champagnole 2</v>
      </c>
      <c r="D11" s="25"/>
      <c r="E11" s="38" t="str">
        <f>Q12</f>
        <v>PBJ</v>
      </c>
      <c r="F11" s="27"/>
      <c r="G11" s="3">
        <f>IF($F11="","",IF($F11&gt;$D11,3)+IF($F11=$D11,2,1))</f>
      </c>
      <c r="H11" s="2"/>
      <c r="I11" s="3">
        <f>IF(K11="","",IF(K11&gt;M11,3)+IF(K11=M11,2,1))</f>
      </c>
      <c r="J11" s="24" t="str">
        <f>Q12</f>
        <v>PBJ</v>
      </c>
      <c r="K11" s="25"/>
      <c r="L11" s="26" t="str">
        <f>Q10</f>
        <v>Mont sous Vaudrey 2</v>
      </c>
      <c r="M11" s="27"/>
      <c r="N11" s="3">
        <f>IF(M11="","",IF(M11&gt;K11,3)+IF(M11=K11,2,1))</f>
      </c>
      <c r="P11" s="16">
        <v>5</v>
      </c>
      <c r="Q11" s="15" t="str">
        <f>'liste équipes'!D8</f>
        <v>DPC 1</v>
      </c>
    </row>
    <row r="12" spans="1:17" ht="12.75">
      <c r="A12" s="2"/>
      <c r="B12" s="3">
        <f>IF(D12="","",IF(D12&gt;F12,3)+IF(D12=F12,2,1))</f>
      </c>
      <c r="C12" s="24" t="str">
        <f>Q10</f>
        <v>Mont sous Vaudrey 2</v>
      </c>
      <c r="D12" s="25"/>
      <c r="E12" s="38" t="str">
        <f>Q8</f>
        <v>Champvans 1</v>
      </c>
      <c r="F12" s="27"/>
      <c r="G12" s="3">
        <f>IF(F12="","",IF(F12&gt;D12,3)+IF(F12=D12,2,1))</f>
      </c>
      <c r="H12" s="2"/>
      <c r="I12" s="3">
        <f>IF(K12="","",IF(K12&gt;M12,3)+IF(K12=M12,2,1))</f>
      </c>
      <c r="J12" s="24" t="str">
        <f>Q11</f>
        <v>DPC 1</v>
      </c>
      <c r="K12" s="25"/>
      <c r="L12" s="26" t="str">
        <f>Q9</f>
        <v>Champagnole 2</v>
      </c>
      <c r="M12" s="27"/>
      <c r="N12" s="3">
        <f>IF(M12="","",IF(M12&gt;K12,3)+IF(M12=K12,2,1))</f>
      </c>
      <c r="P12" s="16">
        <v>6</v>
      </c>
      <c r="Q12" s="15" t="str">
        <f>'liste équipes'!D9</f>
        <v>PBJ</v>
      </c>
    </row>
    <row r="13" spans="1:17" ht="12.75">
      <c r="A13" s="2"/>
      <c r="B13" s="3">
        <f>IF(D13="","",IF(D13&gt;F13,3)+IF(D13=F13,2,1))</f>
      </c>
      <c r="C13" s="28" t="str">
        <f>Q7</f>
        <v>Moissey 3</v>
      </c>
      <c r="D13" s="29"/>
      <c r="E13" s="30" t="str">
        <f>Q11</f>
        <v>DPC 1</v>
      </c>
      <c r="F13" s="31"/>
      <c r="G13" s="3">
        <f>IF(F13="","",IF(F13&gt;D13,3)+IF(F13=D13,2,1))</f>
      </c>
      <c r="H13" s="2"/>
      <c r="I13" s="3">
        <f>IF(K13="","",IF(K13&gt;M13,3)+IF(K13=M13,2,1))</f>
      </c>
      <c r="J13" s="28" t="str">
        <f>Q8</f>
        <v>Champvans 1</v>
      </c>
      <c r="K13" s="29"/>
      <c r="L13" s="30" t="str">
        <f>Q7</f>
        <v>Moissey 3</v>
      </c>
      <c r="M13" s="31"/>
      <c r="N13" s="3">
        <f>IF(M13="","",IF(M13&gt;K13,3)+IF(M13=K13,2,1))</f>
      </c>
      <c r="P13" s="16">
        <v>7</v>
      </c>
      <c r="Q13" s="15">
        <f>'liste équipes'!D10</f>
        <v>0</v>
      </c>
    </row>
    <row r="14" spans="1:17" ht="12.75">
      <c r="A14" s="2"/>
      <c r="B14" s="3">
        <f>IF(D14="","",IF(D14&gt;F14,3)+IF(D14=F14,2,1))</f>
      </c>
      <c r="C14" s="21"/>
      <c r="D14" s="3"/>
      <c r="E14" s="21"/>
      <c r="F14" s="3"/>
      <c r="G14" s="3">
        <f>IF(F14="","",IF(F14&gt;D14,3)+IF(F14=D14,2,1))</f>
      </c>
      <c r="H14" s="2"/>
      <c r="I14" s="3">
        <f>IF(K14="","",IF(K14&gt;M14,3)+IF(K14=M14,2,1))</f>
      </c>
      <c r="J14" s="36"/>
      <c r="K14" s="3"/>
      <c r="L14" s="21"/>
      <c r="M14" s="3"/>
      <c r="N14" s="3">
        <f>IF(M14="","",IF(M14&gt;K14,3)+IF(M14=K14,2,1))</f>
      </c>
      <c r="P14" s="16">
        <v>8</v>
      </c>
      <c r="Q14" s="15" t="e">
        <f>'liste équipes'!#REF!</f>
        <v>#REF!</v>
      </c>
    </row>
    <row r="15" spans="1:17" ht="12.75">
      <c r="A15" s="2"/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</row>
    <row r="16" spans="1:17" ht="12.75">
      <c r="A16" s="2"/>
      <c r="B16" s="2"/>
      <c r="C16" s="90" t="s">
        <v>36</v>
      </c>
      <c r="D16" s="91"/>
      <c r="E16" s="88">
        <f>'Promotion 1'!E16:F16</f>
        <v>44092</v>
      </c>
      <c r="F16" s="89"/>
      <c r="G16" s="3"/>
      <c r="H16" s="2"/>
      <c r="I16" s="2"/>
      <c r="J16" s="92"/>
      <c r="K16" s="92"/>
      <c r="L16" s="94"/>
      <c r="M16" s="95"/>
      <c r="N16" s="3"/>
      <c r="Q16" s="2"/>
    </row>
    <row r="17" spans="1:17" ht="12.75">
      <c r="A17" s="2"/>
      <c r="B17" s="3">
        <f>IF($D17="","",IF($D17&gt;$F17,3)+IF($D17=$F17,2,1))</f>
      </c>
      <c r="C17" s="24" t="str">
        <f>Q11</f>
        <v>DPC 1</v>
      </c>
      <c r="D17" s="25"/>
      <c r="E17" s="26" t="str">
        <f>Q12</f>
        <v>PBJ</v>
      </c>
      <c r="F17" s="27"/>
      <c r="G17" s="3">
        <f>IF($F17="","",IF($F17&gt;$D17,3)+IF($F17=$D17,2,1))</f>
      </c>
      <c r="H17" s="2"/>
      <c r="I17" s="3">
        <f>IF(K17="","",IF(K17&gt;M17,3)+IF(K17=M17,2,1))</f>
      </c>
      <c r="J17" s="21"/>
      <c r="K17" s="3"/>
      <c r="L17" s="21"/>
      <c r="M17" s="3"/>
      <c r="N17" s="3">
        <f>IF(M17="","",IF(M17&gt;K17,3)+IF(M17=K17,2,1))</f>
      </c>
      <c r="Q17" s="9"/>
    </row>
    <row r="18" spans="1:17" ht="12.75">
      <c r="A18" s="2"/>
      <c r="B18" s="3">
        <f>IF(D18="","",IF(D18&gt;F18,3)+IF(D18=F18,2,1))</f>
      </c>
      <c r="C18" s="24" t="str">
        <f>Q7</f>
        <v>Moissey 3</v>
      </c>
      <c r="D18" s="25"/>
      <c r="E18" s="26" t="str">
        <f>Q10</f>
        <v>Mont sous Vaudrey 2</v>
      </c>
      <c r="F18" s="27"/>
      <c r="G18" s="3">
        <f>IF(F18="","",IF(F18&gt;D18,3)+IF(F18=D18,2,1))</f>
      </c>
      <c r="H18" s="2"/>
      <c r="I18" s="3">
        <f>IF(K18="","",IF(K18&gt;M18,3)+IF(K18=M18,2,1))</f>
      </c>
      <c r="J18" s="21"/>
      <c r="K18" s="3"/>
      <c r="L18" s="21"/>
      <c r="M18" s="3"/>
      <c r="N18" s="3">
        <f>IF(M18="","",IF(M18&gt;K18,3)+IF(M18=K18,2,1))</f>
      </c>
      <c r="Q18" s="9"/>
    </row>
    <row r="19" spans="1:17" ht="12.75">
      <c r="A19" s="2"/>
      <c r="B19" s="3">
        <f>IF(D19="","",IF(D19&gt;F19,3)+IF(D19=F19,2,1))</f>
      </c>
      <c r="C19" s="28" t="str">
        <f>Q9</f>
        <v>Champagnole 2</v>
      </c>
      <c r="D19" s="29"/>
      <c r="E19" s="30" t="str">
        <f>Q8</f>
        <v>Champvans 1</v>
      </c>
      <c r="F19" s="31"/>
      <c r="G19" s="3">
        <f>IF(F19="","",IF(F19&gt;D19,3)+IF(F19=D19,2,1))</f>
      </c>
      <c r="H19" s="2"/>
      <c r="I19" s="3">
        <f>IF(K19="","",IF(K19&gt;M19,3)+IF(K19=M19,2,1))</f>
      </c>
      <c r="J19" s="21"/>
      <c r="K19" s="3"/>
      <c r="L19" s="21"/>
      <c r="M19" s="3"/>
      <c r="N19" s="3">
        <f>IF(M19="","",IF(M19&gt;K19,3)+IF(M19=K19,2,1))</f>
      </c>
      <c r="Q19" s="9"/>
    </row>
    <row r="20" spans="1:17" ht="12.75">
      <c r="A20" s="2"/>
      <c r="B20" s="3"/>
      <c r="C20" s="21"/>
      <c r="D20" s="3"/>
      <c r="E20" s="21"/>
      <c r="F20" s="3"/>
      <c r="G20" s="3"/>
      <c r="H20" s="2"/>
      <c r="I20" s="3"/>
      <c r="J20" s="21"/>
      <c r="K20" s="3"/>
      <c r="L20" s="21"/>
      <c r="M20" s="3"/>
      <c r="N20" s="3"/>
      <c r="O20" s="2"/>
      <c r="Q20" s="9"/>
    </row>
    <row r="21" spans="1:1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9"/>
    </row>
    <row r="22" spans="1:17" ht="12.75">
      <c r="A22" s="2"/>
      <c r="B22" s="2"/>
      <c r="C22" s="92"/>
      <c r="D22" s="92"/>
      <c r="E22" s="95"/>
      <c r="F22" s="95"/>
      <c r="G22" s="3"/>
      <c r="H22" s="2"/>
      <c r="I22" s="2"/>
      <c r="J22" s="92"/>
      <c r="K22" s="92"/>
      <c r="L22" s="95"/>
      <c r="M22" s="95"/>
      <c r="N22" s="2"/>
      <c r="O22" s="2"/>
      <c r="Q22" s="9"/>
    </row>
    <row r="23" spans="1:17" ht="12.75">
      <c r="A23" s="2"/>
      <c r="B23" s="3"/>
      <c r="C23" s="21"/>
      <c r="D23" s="3"/>
      <c r="E23" s="21"/>
      <c r="F23" s="3"/>
      <c r="G23" s="3"/>
      <c r="H23" s="2"/>
      <c r="I23" s="3"/>
      <c r="J23" s="21"/>
      <c r="K23" s="3"/>
      <c r="L23" s="21"/>
      <c r="M23" s="3"/>
      <c r="N23" s="3"/>
      <c r="O23" s="2"/>
      <c r="Q23" s="9"/>
    </row>
    <row r="24" spans="1:17" ht="12.75">
      <c r="A24" s="2"/>
      <c r="B24" s="3"/>
      <c r="C24" s="21"/>
      <c r="D24" s="3"/>
      <c r="E24" s="21"/>
      <c r="F24" s="3"/>
      <c r="G24" s="3"/>
      <c r="H24" s="2"/>
      <c r="I24" s="3"/>
      <c r="J24" s="21"/>
      <c r="K24" s="3"/>
      <c r="L24" s="21"/>
      <c r="M24" s="3"/>
      <c r="N24" s="3"/>
      <c r="O24" s="2"/>
      <c r="Q24" s="9"/>
    </row>
    <row r="25" spans="1:17" ht="12.75">
      <c r="A25" s="2"/>
      <c r="B25" s="3"/>
      <c r="C25" s="21"/>
      <c r="D25" s="3"/>
      <c r="E25" s="21"/>
      <c r="F25" s="3"/>
      <c r="G25" s="3"/>
      <c r="H25" s="2"/>
      <c r="I25" s="3"/>
      <c r="J25" s="21"/>
      <c r="K25" s="3"/>
      <c r="L25" s="21"/>
      <c r="M25" s="3"/>
      <c r="N25" s="3"/>
      <c r="O25" s="2"/>
      <c r="Q25" s="2"/>
    </row>
    <row r="26" spans="1:17" ht="12.75">
      <c r="A26" s="2"/>
      <c r="B26" s="3"/>
      <c r="C26" s="21"/>
      <c r="D26" s="3"/>
      <c r="E26" s="21"/>
      <c r="F26" s="3"/>
      <c r="G26" s="3"/>
      <c r="H26" s="2"/>
      <c r="I26" s="3"/>
      <c r="J26" s="21"/>
      <c r="K26" s="3"/>
      <c r="L26" s="21"/>
      <c r="M26" s="3"/>
      <c r="N26" s="3"/>
      <c r="O26" s="2"/>
      <c r="Q26" s="2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"/>
    </row>
    <row r="28" spans="1: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/>
    </row>
    <row r="29" ht="91.5" customHeight="1"/>
  </sheetData>
  <sheetProtection selectLockedCells="1" selectUnlockedCells="1"/>
  <mergeCells count="19">
    <mergeCell ref="Q5:Q6"/>
    <mergeCell ref="E16:F16"/>
    <mergeCell ref="J16:K16"/>
    <mergeCell ref="L16:M16"/>
    <mergeCell ref="L4:M4"/>
    <mergeCell ref="C10:D10"/>
    <mergeCell ref="E10:F10"/>
    <mergeCell ref="J10:K10"/>
    <mergeCell ref="L10:M10"/>
    <mergeCell ref="C22:D22"/>
    <mergeCell ref="E22:F22"/>
    <mergeCell ref="J22:K22"/>
    <mergeCell ref="L22:M22"/>
    <mergeCell ref="C1:O1"/>
    <mergeCell ref="C2:L2"/>
    <mergeCell ref="C4:D4"/>
    <mergeCell ref="E4:F4"/>
    <mergeCell ref="J4:K4"/>
    <mergeCell ref="C16:D16"/>
  </mergeCells>
  <conditionalFormatting sqref="M20 F21:G21 M21:N21 F20 F23:F26 N22 M1:O3 F1:H3 M23:M65536 F27:H65536 O22:O65536 N27:N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20:K21 D20:D21 D3 K1:K3 D1 D23:D65536 K23:K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7">
    <tabColor theme="4" tint="0.39998000860214233"/>
  </sheetPr>
  <dimension ref="A1:Q28"/>
  <sheetViews>
    <sheetView zoomScale="115" zoomScaleNormal="115" zoomScalePageLayoutView="0" workbookViewId="0" topLeftCell="A1">
      <selection activeCell="P1" sqref="P1:Q16384"/>
    </sheetView>
  </sheetViews>
  <sheetFormatPr defaultColWidth="11.421875" defaultRowHeight="12.75"/>
  <cols>
    <col min="1" max="2" width="2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hidden="1" customWidth="1"/>
    <col min="17" max="17" width="14.28125" style="1" hidden="1" customWidth="1"/>
    <col min="18" max="18" width="11.421875" style="1" customWidth="1"/>
    <col min="19" max="16384" width="11.421875" style="1" customWidth="1"/>
  </cols>
  <sheetData>
    <row r="1" spans="3:15" ht="20.25">
      <c r="C1" s="87" t="str">
        <f>'Promotion 1'!C1:O1</f>
        <v>Championnat Des Clubs - Année 2020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15" ht="20.25" customHeight="1">
      <c r="C2" s="87" t="s">
        <v>42</v>
      </c>
      <c r="D2" s="87"/>
      <c r="E2" s="87"/>
      <c r="F2" s="87"/>
      <c r="G2" s="87"/>
      <c r="H2" s="87"/>
      <c r="I2" s="87"/>
      <c r="J2" s="87"/>
      <c r="K2" s="87"/>
      <c r="L2" s="87"/>
      <c r="M2" s="14"/>
      <c r="N2" s="14"/>
      <c r="O2" s="14"/>
    </row>
    <row r="3" ht="15" customHeight="1"/>
    <row r="4" spans="2:14" ht="12.75">
      <c r="B4" s="2"/>
      <c r="C4" s="90" t="s">
        <v>32</v>
      </c>
      <c r="D4" s="91"/>
      <c r="E4" s="88">
        <f>'Promotion 1'!E4:F4</f>
        <v>43973</v>
      </c>
      <c r="F4" s="89"/>
      <c r="G4" s="2"/>
      <c r="H4" s="2"/>
      <c r="I4" s="2"/>
      <c r="J4" s="90" t="s">
        <v>33</v>
      </c>
      <c r="K4" s="91"/>
      <c r="L4" s="88">
        <f>'Promotion 1'!L4:M4</f>
        <v>43987</v>
      </c>
      <c r="M4" s="89"/>
      <c r="N4" s="2"/>
    </row>
    <row r="5" spans="1:17" ht="12.75">
      <c r="A5" s="6"/>
      <c r="B5" s="3">
        <f>IF($D5="","",IF($D5&gt;$F5,3)+IF($D5=$F5,2,1))</f>
      </c>
      <c r="C5" s="24" t="str">
        <f>Q7</f>
        <v>Pont de Poitte 3</v>
      </c>
      <c r="D5" s="39"/>
      <c r="E5" s="26" t="str">
        <f>Q12</f>
        <v>Bletterans 2</v>
      </c>
      <c r="F5" s="27"/>
      <c r="G5" s="3">
        <f>IF($F5="","",IF($F5&gt;$D5,3)+IF($F5=$D5,2,1))</f>
      </c>
      <c r="H5" s="2"/>
      <c r="I5" s="3">
        <f>IF(K5="","",IF(K5&gt;M5,3)+IF(K5=M5,2,1))</f>
      </c>
      <c r="J5" s="24" t="str">
        <f>Q12</f>
        <v>Bletterans 2</v>
      </c>
      <c r="K5" s="25"/>
      <c r="L5" s="26" t="str">
        <f>Q8</f>
        <v>Clairvaux</v>
      </c>
      <c r="M5" s="27"/>
      <c r="N5" s="3">
        <f>IF(M5="","",IF(M5&gt;K5,3)+IF(M5=K5,2,1))</f>
      </c>
      <c r="Q5" s="85" t="s">
        <v>39</v>
      </c>
    </row>
    <row r="6" spans="1:17" ht="12.75">
      <c r="A6" s="6"/>
      <c r="B6" s="3">
        <f>IF(D6="","",IF(D6&gt;F6,3)+IF(D6=F6,2,1))</f>
      </c>
      <c r="C6" s="24" t="str">
        <f>Q8</f>
        <v>Clairvaux</v>
      </c>
      <c r="D6" s="25"/>
      <c r="E6" s="26" t="str">
        <f>Q11</f>
        <v>Arinthod 1</v>
      </c>
      <c r="F6" s="27"/>
      <c r="G6" s="3">
        <f>IF($F6="","",IF($F6&gt;$D6,3)+IF($F6=$D6,2,1))</f>
      </c>
      <c r="H6" s="2"/>
      <c r="I6" s="3">
        <f>IF(K6="","",IF(K6&gt;M6,3)+IF(K6=M6,2,1))</f>
      </c>
      <c r="J6" s="24" t="str">
        <f>Q9</f>
        <v>Moirans 1</v>
      </c>
      <c r="K6" s="25"/>
      <c r="L6" s="26" t="str">
        <f>Q7</f>
        <v>Pont de Poitte 3</v>
      </c>
      <c r="M6" s="27"/>
      <c r="N6" s="3">
        <f>IF(M6="","",IF(M6&gt;K6,3)+IF(M6=K6,2,1))</f>
      </c>
      <c r="Q6" s="86"/>
    </row>
    <row r="7" spans="1:17" ht="12.75">
      <c r="A7" s="6"/>
      <c r="B7" s="3">
        <f>IF(D7="","",IF(D7&gt;F7,3)+IF(D7=F7,2,1))</f>
      </c>
      <c r="C7" s="28" t="str">
        <f>Q10</f>
        <v>Foncine le Haut</v>
      </c>
      <c r="D7" s="29"/>
      <c r="E7" s="30" t="str">
        <f>Q9</f>
        <v>Moirans 1</v>
      </c>
      <c r="F7" s="31"/>
      <c r="G7" s="3">
        <f>IF(F7="","",IF(F7&gt;D7,3)+IF(F7=D7,2,1))</f>
      </c>
      <c r="H7" s="2"/>
      <c r="I7" s="3">
        <f>IF(K7="","",IF(K7&gt;M7,3)+IF(K7=M7,2,1))</f>
      </c>
      <c r="J7" s="28" t="str">
        <f>Q11</f>
        <v>Arinthod 1</v>
      </c>
      <c r="K7" s="29"/>
      <c r="L7" s="30" t="str">
        <f>Q10</f>
        <v>Foncine le Haut</v>
      </c>
      <c r="M7" s="31"/>
      <c r="N7" s="3">
        <f>IF(M7="","",IF(M7&gt;K7,3)+IF(M7=K7,2,1))</f>
      </c>
      <c r="P7" s="16">
        <v>1</v>
      </c>
      <c r="Q7" s="15" t="str">
        <f>'liste équipes'!E4</f>
        <v>Pont de Poitte 3</v>
      </c>
    </row>
    <row r="8" spans="1:17" ht="12.75">
      <c r="A8" s="6"/>
      <c r="B8" s="3">
        <f>IF(D8="","",IF(D8&gt;F8,3)+IF(D8=F8,2,1))</f>
      </c>
      <c r="C8" s="21"/>
      <c r="D8" s="3"/>
      <c r="E8" s="21"/>
      <c r="F8" s="3"/>
      <c r="G8" s="3">
        <f>IF(F8="","",IF(F8&gt;D8,3)+IF(F8=D8,2,1))</f>
      </c>
      <c r="H8" s="2"/>
      <c r="I8" s="3">
        <f>IF(K8="","",IF(K8&gt;M8,3)+IF(K8=M8,2,1))</f>
      </c>
      <c r="J8" s="21"/>
      <c r="K8" s="3"/>
      <c r="L8" s="21"/>
      <c r="M8" s="3"/>
      <c r="N8" s="3">
        <f>IF(M8="","",IF(M8&gt;K8,3)+IF(M8=K8,2,1))</f>
      </c>
      <c r="P8" s="16">
        <v>2</v>
      </c>
      <c r="Q8" s="15" t="str">
        <f>'liste équipes'!E5</f>
        <v>Clairvaux</v>
      </c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16">
        <v>3</v>
      </c>
      <c r="Q9" s="15" t="str">
        <f>'liste équipes'!E6</f>
        <v>Moirans 1</v>
      </c>
    </row>
    <row r="10" spans="2:17" ht="12.75">
      <c r="B10" s="2"/>
      <c r="C10" s="90" t="s">
        <v>34</v>
      </c>
      <c r="D10" s="91"/>
      <c r="E10" s="88">
        <f>'Promotion 1'!E10:F10</f>
        <v>44015</v>
      </c>
      <c r="F10" s="89"/>
      <c r="G10" s="2"/>
      <c r="H10" s="2"/>
      <c r="I10" s="2"/>
      <c r="J10" s="90" t="s">
        <v>35</v>
      </c>
      <c r="K10" s="91"/>
      <c r="L10" s="88">
        <f>'Promotion 1'!L10:M10</f>
        <v>44071</v>
      </c>
      <c r="M10" s="89"/>
      <c r="N10" s="2"/>
      <c r="P10" s="16">
        <v>4</v>
      </c>
      <c r="Q10" s="15" t="str">
        <f>'liste équipes'!E7</f>
        <v>Foncine le Haut</v>
      </c>
    </row>
    <row r="11" spans="2:17" ht="12.75">
      <c r="B11" s="3">
        <f>IF($D11="","",IF($D11&gt;$F11,3)+IF($D11=$F11,2,1))</f>
      </c>
      <c r="C11" s="37" t="str">
        <f>Q9</f>
        <v>Moirans 1</v>
      </c>
      <c r="D11" s="25"/>
      <c r="E11" s="38" t="str">
        <f>Q12</f>
        <v>Bletterans 2</v>
      </c>
      <c r="F11" s="27"/>
      <c r="G11" s="3">
        <f>IF($F11="","",IF($F11&gt;$D11,3)+IF($F11=$D11,2,1))</f>
      </c>
      <c r="H11" s="2"/>
      <c r="I11" s="3">
        <f>IF(K11="","",IF(K11&gt;M11,3)+IF(K11=M11,2,1))</f>
      </c>
      <c r="J11" s="24" t="str">
        <f>Q12</f>
        <v>Bletterans 2</v>
      </c>
      <c r="K11" s="25"/>
      <c r="L11" s="26" t="str">
        <f>Q10</f>
        <v>Foncine le Haut</v>
      </c>
      <c r="M11" s="27"/>
      <c r="N11" s="3">
        <f>IF(M11="","",IF(M11&gt;K11,3)+IF(M11=K11,2,1))</f>
      </c>
      <c r="P11" s="16">
        <v>5</v>
      </c>
      <c r="Q11" s="15" t="str">
        <f>'liste équipes'!E8</f>
        <v>Arinthod 1</v>
      </c>
    </row>
    <row r="12" spans="2:17" ht="12.75">
      <c r="B12" s="3">
        <f>IF(D12="","",IF(D12&gt;F12,3)+IF(D12=F12,2,1))</f>
      </c>
      <c r="C12" s="24" t="str">
        <f>Q10</f>
        <v>Foncine le Haut</v>
      </c>
      <c r="D12" s="25"/>
      <c r="E12" s="38" t="str">
        <f>Q8</f>
        <v>Clairvaux</v>
      </c>
      <c r="F12" s="27"/>
      <c r="G12" s="3">
        <f>IF(F12="","",IF(F12&gt;D12,3)+IF(F12=D12,2,1))</f>
      </c>
      <c r="H12" s="2"/>
      <c r="I12" s="3">
        <f>IF(K12="","",IF(K12&gt;M12,3)+IF(K12=M12,2,1))</f>
      </c>
      <c r="J12" s="24" t="str">
        <f>Q11</f>
        <v>Arinthod 1</v>
      </c>
      <c r="K12" s="25"/>
      <c r="L12" s="26" t="str">
        <f>Q9</f>
        <v>Moirans 1</v>
      </c>
      <c r="M12" s="27"/>
      <c r="N12" s="3">
        <f>IF(M12="","",IF(M12&gt;K12,3)+IF(M12=K12,2,1))</f>
      </c>
      <c r="P12" s="16">
        <v>6</v>
      </c>
      <c r="Q12" s="15" t="str">
        <f>'liste équipes'!E9</f>
        <v>Bletterans 2</v>
      </c>
    </row>
    <row r="13" spans="2:17" ht="12.75">
      <c r="B13" s="3">
        <f>IF(D13="","",IF(D13&gt;F13,3)+IF(D13=F13,2,1))</f>
      </c>
      <c r="C13" s="28" t="str">
        <f>Q7</f>
        <v>Pont de Poitte 3</v>
      </c>
      <c r="D13" s="29"/>
      <c r="E13" s="30" t="str">
        <f>Q11</f>
        <v>Arinthod 1</v>
      </c>
      <c r="F13" s="31"/>
      <c r="G13" s="3">
        <f>IF(F13="","",IF(F13&gt;D13,3)+IF(F13=D13,2,1))</f>
      </c>
      <c r="H13" s="2"/>
      <c r="I13" s="3">
        <f>IF(K13="","",IF(K13&gt;M13,3)+IF(K13=M13,2,1))</f>
      </c>
      <c r="J13" s="28" t="str">
        <f>Q8</f>
        <v>Clairvaux</v>
      </c>
      <c r="K13" s="29"/>
      <c r="L13" s="30" t="str">
        <f>Q7</f>
        <v>Pont de Poitte 3</v>
      </c>
      <c r="M13" s="31"/>
      <c r="N13" s="3">
        <f>IF(M13="","",IF(M13&gt;K13,3)+IF(M13=K13,2,1))</f>
      </c>
      <c r="P13" s="16">
        <v>7</v>
      </c>
      <c r="Q13" s="15">
        <f>'liste équipes'!E10</f>
        <v>0</v>
      </c>
    </row>
    <row r="14" spans="2:17" ht="12.75">
      <c r="B14" s="3">
        <f>IF(D14="","",IF(D14&gt;F14,3)+IF(D14=F14,2,1))</f>
      </c>
      <c r="C14" s="21"/>
      <c r="D14" s="3"/>
      <c r="E14" s="21"/>
      <c r="F14" s="3"/>
      <c r="G14" s="3">
        <f>IF(F14="","",IF(F14&gt;D14,3)+IF(F14=D14,2,1))</f>
      </c>
      <c r="H14" s="2"/>
      <c r="I14" s="3">
        <f>IF(K14="","",IF(K14&gt;M14,3)+IF(K14=M14,2,1))</f>
      </c>
      <c r="J14" s="36"/>
      <c r="K14" s="3"/>
      <c r="L14" s="21"/>
      <c r="M14" s="3"/>
      <c r="N14" s="3">
        <f>IF(M14="","",IF(M14&gt;K14,3)+IF(M14=K14,2,1))</f>
      </c>
      <c r="P14" s="16">
        <v>8</v>
      </c>
      <c r="Q14" s="15" t="e">
        <f>'liste équipes'!#REF!</f>
        <v>#REF!</v>
      </c>
    </row>
    <row r="15" spans="2:17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</row>
    <row r="16" spans="2:17" ht="12.75">
      <c r="B16" s="2"/>
      <c r="C16" s="90" t="s">
        <v>36</v>
      </c>
      <c r="D16" s="91"/>
      <c r="E16" s="88">
        <f>'Promotion 1'!E16:F16</f>
        <v>44092</v>
      </c>
      <c r="F16" s="89"/>
      <c r="G16" s="3"/>
      <c r="H16" s="2"/>
      <c r="I16" s="2"/>
      <c r="J16" s="92"/>
      <c r="K16" s="92"/>
      <c r="L16" s="94"/>
      <c r="M16" s="95"/>
      <c r="N16" s="3"/>
      <c r="Q16" s="2"/>
    </row>
    <row r="17" spans="2:17" ht="12.75">
      <c r="B17" s="3">
        <f>IF($D17="","",IF($D17&gt;$F17,3)+IF($D17=$F17,2,1))</f>
      </c>
      <c r="C17" s="24" t="str">
        <f>Q11</f>
        <v>Arinthod 1</v>
      </c>
      <c r="D17" s="25"/>
      <c r="E17" s="26" t="str">
        <f>Q12</f>
        <v>Bletterans 2</v>
      </c>
      <c r="F17" s="27"/>
      <c r="G17" s="3">
        <f>IF($F17="","",IF($F17&gt;$D17,3)+IF($F17=$D17,2,1))</f>
      </c>
      <c r="H17" s="2"/>
      <c r="I17" s="3">
        <f>IF(K17="","",IF(K17&gt;M17,3)+IF(K17=M17,2,1))</f>
      </c>
      <c r="J17" s="21"/>
      <c r="K17" s="3"/>
      <c r="L17" s="21"/>
      <c r="M17" s="3"/>
      <c r="N17" s="3">
        <f>IF(M17="","",IF(M17&gt;K17,3)+IF(M17=K17,2,1))</f>
      </c>
      <c r="Q17" s="9"/>
    </row>
    <row r="18" spans="2:17" ht="12.75">
      <c r="B18" s="3">
        <f>IF(D18="","",IF(D18&gt;F18,3)+IF(D18=F18,2,1))</f>
      </c>
      <c r="C18" s="24" t="str">
        <f>Q7</f>
        <v>Pont de Poitte 3</v>
      </c>
      <c r="D18" s="25"/>
      <c r="E18" s="26" t="str">
        <f>Q10</f>
        <v>Foncine le Haut</v>
      </c>
      <c r="F18" s="27"/>
      <c r="G18" s="3">
        <f>IF(F18="","",IF(F18&gt;D18,3)+IF(F18=D18,2,1))</f>
      </c>
      <c r="H18" s="2"/>
      <c r="I18" s="3">
        <f>IF(K18="","",IF(K18&gt;M18,3)+IF(K18=M18,2,1))</f>
      </c>
      <c r="J18" s="21"/>
      <c r="K18" s="3"/>
      <c r="L18" s="21"/>
      <c r="M18" s="3"/>
      <c r="N18" s="3">
        <f>IF(M18="","",IF(M18&gt;K18,3)+IF(M18=K18,2,1))</f>
      </c>
      <c r="Q18" s="9"/>
    </row>
    <row r="19" spans="2:17" ht="12.75">
      <c r="B19" s="3">
        <f>IF(D19="","",IF(D19&gt;F19,3)+IF(D19=F19,2,1))</f>
      </c>
      <c r="C19" s="28" t="str">
        <f>Q9</f>
        <v>Moirans 1</v>
      </c>
      <c r="D19" s="29"/>
      <c r="E19" s="30" t="str">
        <f>Q8</f>
        <v>Clairvaux</v>
      </c>
      <c r="F19" s="31"/>
      <c r="G19" s="3">
        <f>IF(F19="","",IF(F19&gt;D19,3)+IF(F19=D19,2,1))</f>
      </c>
      <c r="H19" s="2"/>
      <c r="I19" s="3">
        <f>IF(K19="","",IF(K19&gt;M19,3)+IF(K19=M19,2,1))</f>
      </c>
      <c r="J19" s="21"/>
      <c r="K19" s="3"/>
      <c r="L19" s="21"/>
      <c r="M19" s="3"/>
      <c r="N19" s="3">
        <f>IF(M19="","",IF(M19&gt;K19,3)+IF(M19=K19,2,1))</f>
      </c>
      <c r="Q19" s="9"/>
    </row>
    <row r="20" spans="2:17" ht="12.75">
      <c r="B20" s="3"/>
      <c r="C20" s="21"/>
      <c r="D20" s="3"/>
      <c r="E20" s="21"/>
      <c r="F20" s="3"/>
      <c r="G20" s="3"/>
      <c r="H20" s="2"/>
      <c r="I20" s="3"/>
      <c r="J20" s="21"/>
      <c r="K20" s="3"/>
      <c r="L20" s="21"/>
      <c r="M20" s="3"/>
      <c r="N20" s="3">
        <f>IF(M20="","",IF(M20&gt;K20,3)+IF(M20=K20,2,1))</f>
      </c>
      <c r="Q20" s="9"/>
    </row>
    <row r="21" spans="2:1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9"/>
    </row>
    <row r="22" spans="2:17" ht="12.75">
      <c r="B22" s="2"/>
      <c r="C22" s="92"/>
      <c r="D22" s="92"/>
      <c r="E22" s="95"/>
      <c r="F22" s="95"/>
      <c r="G22" s="3"/>
      <c r="H22" s="2"/>
      <c r="I22" s="2"/>
      <c r="J22" s="92"/>
      <c r="K22" s="92"/>
      <c r="L22" s="95"/>
      <c r="M22" s="95"/>
      <c r="N22" s="2"/>
      <c r="Q22" s="9"/>
    </row>
    <row r="23" spans="2:17" ht="12.75">
      <c r="B23" s="3"/>
      <c r="C23" s="21"/>
      <c r="D23" s="3"/>
      <c r="E23" s="21"/>
      <c r="F23" s="3"/>
      <c r="G23" s="3"/>
      <c r="H23" s="2"/>
      <c r="I23" s="3"/>
      <c r="J23" s="21"/>
      <c r="K23" s="3"/>
      <c r="L23" s="21"/>
      <c r="M23" s="3"/>
      <c r="N23" s="3">
        <f>IF(M23="","",IF(M23&gt;K23,3)+IF(M23=K23,2,1))</f>
      </c>
      <c r="Q23" s="9"/>
    </row>
    <row r="24" spans="2:17" ht="12.75">
      <c r="B24" s="3"/>
      <c r="C24" s="21"/>
      <c r="D24" s="3"/>
      <c r="E24" s="21"/>
      <c r="F24" s="3"/>
      <c r="G24" s="3"/>
      <c r="H24" s="2"/>
      <c r="I24" s="3"/>
      <c r="J24" s="21"/>
      <c r="K24" s="3"/>
      <c r="L24" s="21"/>
      <c r="M24" s="3"/>
      <c r="N24" s="3">
        <f>IF(M24="","",IF(M24&gt;K24,3)+IF(M24=K24,2,1))</f>
      </c>
      <c r="Q24" s="9"/>
    </row>
    <row r="25" spans="2:17" ht="12.75">
      <c r="B25" s="3"/>
      <c r="C25" s="21"/>
      <c r="D25" s="3"/>
      <c r="E25" s="21"/>
      <c r="F25" s="3"/>
      <c r="G25" s="3"/>
      <c r="H25" s="2"/>
      <c r="I25" s="3"/>
      <c r="J25" s="21"/>
      <c r="K25" s="3"/>
      <c r="L25" s="21"/>
      <c r="M25" s="3"/>
      <c r="N25" s="3">
        <f>IF(M25="","",IF(M25&gt;K25,3)+IF(M25=K25,2,1))</f>
      </c>
      <c r="Q25" s="9"/>
    </row>
    <row r="26" spans="2:17" ht="12.75">
      <c r="B26" s="3"/>
      <c r="C26" s="21"/>
      <c r="D26" s="3"/>
      <c r="E26" s="21"/>
      <c r="F26" s="3"/>
      <c r="G26" s="3"/>
      <c r="H26" s="2"/>
      <c r="I26" s="3"/>
      <c r="J26" s="21"/>
      <c r="K26" s="3"/>
      <c r="L26" s="21"/>
      <c r="M26" s="3"/>
      <c r="N26" s="3">
        <f>IF(M26="","",IF(M26&gt;K26,3)+IF(M26=K26,2,1))</f>
      </c>
      <c r="Q26" s="2"/>
    </row>
    <row r="27" spans="2:1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Q27" s="2"/>
    </row>
    <row r="28" ht="12.75">
      <c r="Q28" s="2"/>
    </row>
    <row r="29" ht="91.5" customHeight="1"/>
  </sheetData>
  <sheetProtection selectLockedCells="1" selectUnlockedCells="1"/>
  <mergeCells count="19">
    <mergeCell ref="Q5:Q6"/>
    <mergeCell ref="E16:F16"/>
    <mergeCell ref="J16:K16"/>
    <mergeCell ref="L16:M16"/>
    <mergeCell ref="L4:M4"/>
    <mergeCell ref="C10:D10"/>
    <mergeCell ref="E10:F10"/>
    <mergeCell ref="J10:K10"/>
    <mergeCell ref="L10:M10"/>
    <mergeCell ref="C22:D22"/>
    <mergeCell ref="E22:F22"/>
    <mergeCell ref="J22:K22"/>
    <mergeCell ref="L22:M22"/>
    <mergeCell ref="C1:O1"/>
    <mergeCell ref="C2:L2"/>
    <mergeCell ref="C4:D4"/>
    <mergeCell ref="E4:F4"/>
    <mergeCell ref="J4:K4"/>
    <mergeCell ref="C16:D16"/>
  </mergeCells>
  <conditionalFormatting sqref="M20 F21:G21 M21:N21 F20 F23:F26 N22 M1:O3 F1:H3 M23:M65536 F27:H65536 O22:O65536 N27:N65536">
    <cfRule type="cellIs" priority="13" dxfId="2" operator="greaterThan" stopIfTrue="1">
      <formula>D1</formula>
    </cfRule>
    <cfRule type="cellIs" priority="14" dxfId="1" operator="lessThan" stopIfTrue="1">
      <formula>D1</formula>
    </cfRule>
    <cfRule type="cellIs" priority="15" dxfId="0" operator="equal" stopIfTrue="1">
      <formula>D1</formula>
    </cfRule>
  </conditionalFormatting>
  <conditionalFormatting sqref="K20:K21 D20:D21 D3 K1:K3 D1 D23:D65536 K23:K65536">
    <cfRule type="cellIs" priority="16" dxfId="2" operator="greaterThan" stopIfTrue="1">
      <formula>F1</formula>
    </cfRule>
    <cfRule type="cellIs" priority="17" dxfId="1" operator="lessThan" stopIfTrue="1">
      <formula>F1</formula>
    </cfRule>
    <cfRule type="cellIs" priority="18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2">
    <tabColor theme="4" tint="0.39998000860214233"/>
  </sheetPr>
  <dimension ref="B1:R26"/>
  <sheetViews>
    <sheetView zoomScale="115" zoomScaleNormal="115" zoomScalePageLayoutView="0" workbookViewId="0" topLeftCell="A1">
      <selection activeCell="P1" sqref="P1:Q16384"/>
    </sheetView>
  </sheetViews>
  <sheetFormatPr defaultColWidth="11.421875" defaultRowHeight="12.75"/>
  <cols>
    <col min="1" max="1" width="2.28125" style="1" customWidth="1"/>
    <col min="2" max="2" width="2.003906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00390625" style="1" customWidth="1"/>
    <col min="8" max="8" width="2.421875" style="1" customWidth="1"/>
    <col min="9" max="9" width="2.00390625" style="1" customWidth="1"/>
    <col min="10" max="10" width="15.7109375" style="1" customWidth="1"/>
    <col min="11" max="11" width="4.7109375" style="1" customWidth="1"/>
    <col min="12" max="12" width="16.14062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hidden="1" customWidth="1"/>
    <col min="17" max="17" width="14.28125" style="1" hidden="1" customWidth="1"/>
    <col min="18" max="18" width="12.57421875" style="1" customWidth="1"/>
    <col min="19" max="20" width="11.421875" style="1" customWidth="1"/>
    <col min="21" max="16384" width="11.421875" style="1" customWidth="1"/>
  </cols>
  <sheetData>
    <row r="1" spans="3:15" ht="20.25">
      <c r="C1" s="87" t="str">
        <f>Honneur!C1</f>
        <v>Championnat Des Clubs - Année 2020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15" ht="20.25" customHeight="1">
      <c r="C2" s="87" t="s">
        <v>199</v>
      </c>
      <c r="D2" s="87"/>
      <c r="E2" s="87"/>
      <c r="F2" s="87"/>
      <c r="G2" s="87"/>
      <c r="H2" s="87"/>
      <c r="I2" s="87"/>
      <c r="J2" s="87"/>
      <c r="K2" s="87"/>
      <c r="L2" s="87"/>
      <c r="M2" s="14"/>
      <c r="N2" s="14"/>
      <c r="O2" s="14"/>
    </row>
    <row r="3" ht="15" customHeight="1"/>
    <row r="4" spans="2:14" ht="12.75">
      <c r="B4" s="2"/>
      <c r="C4" s="90" t="s">
        <v>32</v>
      </c>
      <c r="D4" s="91"/>
      <c r="E4" s="88">
        <f>'Promotion 1'!E4:F4</f>
        <v>43973</v>
      </c>
      <c r="F4" s="89"/>
      <c r="G4" s="2"/>
      <c r="H4" s="2"/>
      <c r="I4" s="2"/>
      <c r="J4" s="90" t="s">
        <v>33</v>
      </c>
      <c r="K4" s="91"/>
      <c r="L4" s="88">
        <f>'Promotion 1'!L4:M4</f>
        <v>43987</v>
      </c>
      <c r="M4" s="89"/>
      <c r="N4" s="2"/>
    </row>
    <row r="5" spans="2:17" ht="12.75">
      <c r="B5" s="3">
        <f>IF($D5="","",IF($D5&gt;$F5,3)+IF($D5=$F5,2,1))</f>
      </c>
      <c r="C5" s="24" t="str">
        <f>Q7</f>
        <v>Pont de Poitte 2</v>
      </c>
      <c r="D5" s="39"/>
      <c r="E5" s="26" t="str">
        <f>Q12</f>
        <v>L'étoile 2</v>
      </c>
      <c r="F5" s="27"/>
      <c r="G5" s="3">
        <f>IF($F5="","",IF($F5&gt;$D5,3)+IF($F5=$D5,2,1))</f>
      </c>
      <c r="H5" s="2"/>
      <c r="I5" s="3">
        <f>IF(K5="","",IF(K5&gt;M5,3)+IF(K5=M5,2,1))</f>
      </c>
      <c r="J5" s="24" t="str">
        <f>Q12</f>
        <v>L'étoile 2</v>
      </c>
      <c r="K5" s="25"/>
      <c r="L5" s="26" t="str">
        <f>Q8</f>
        <v>Montmorot 2</v>
      </c>
      <c r="M5" s="27"/>
      <c r="N5" s="3">
        <f>IF(M5="","",IF(M5&gt;K5,3)+IF(M5=K5,2,1))</f>
      </c>
      <c r="Q5" s="85" t="s">
        <v>39</v>
      </c>
    </row>
    <row r="6" spans="2:17" ht="12.75">
      <c r="B6" s="3">
        <f>IF(D6="","",IF(D6&gt;F6,3)+IF(D6=F6,2,1))</f>
      </c>
      <c r="C6" s="24" t="str">
        <f>Q8</f>
        <v>Montmorot 2</v>
      </c>
      <c r="D6" s="25"/>
      <c r="E6" s="26" t="str">
        <f>Q11</f>
        <v>Orgelet 2</v>
      </c>
      <c r="F6" s="27"/>
      <c r="G6" s="3">
        <f>IF($F6="","",IF($F6&gt;$D6,3)+IF($F6=$D6,2,1))</f>
      </c>
      <c r="H6" s="2"/>
      <c r="I6" s="3">
        <f>IF(K6="","",IF(K6&gt;M6,3)+IF(K6=M6,2,1))</f>
      </c>
      <c r="J6" s="24" t="str">
        <f>Q9</f>
        <v>Morez 2</v>
      </c>
      <c r="K6" s="25"/>
      <c r="L6" s="26" t="str">
        <f>Q7</f>
        <v>Pont de Poitte 2</v>
      </c>
      <c r="M6" s="27"/>
      <c r="N6" s="3">
        <f>IF(M6="","",IF(M6&gt;K6,3)+IF(M6=K6,2,1))</f>
      </c>
      <c r="Q6" s="86"/>
    </row>
    <row r="7" spans="2:18" ht="12.75">
      <c r="B7" s="3">
        <f>IF(D7="","",IF(D7&gt;F7,3)+IF(D7=F7,2,1))</f>
      </c>
      <c r="C7" s="28" t="str">
        <f>Q10</f>
        <v>PCHS 2</v>
      </c>
      <c r="D7" s="29"/>
      <c r="E7" s="30" t="str">
        <f>Q9</f>
        <v>Morez 2</v>
      </c>
      <c r="F7" s="31"/>
      <c r="G7" s="3">
        <f>IF(F7="","",IF(F7&gt;D7,3)+IF(F7=D7,2,1))</f>
      </c>
      <c r="H7" s="2"/>
      <c r="I7" s="3">
        <f>IF(K7="","",IF(K7&gt;M7,3)+IF(K7=M7,2,1))</f>
      </c>
      <c r="J7" s="28" t="str">
        <f>Q11</f>
        <v>Orgelet 2</v>
      </c>
      <c r="K7" s="29"/>
      <c r="L7" s="30" t="str">
        <f>Q10</f>
        <v>PCHS 2</v>
      </c>
      <c r="M7" s="31"/>
      <c r="N7" s="3">
        <f>IF(M7="","",IF(M7&gt;K7,3)+IF(M7=K7,2,1))</f>
      </c>
      <c r="P7" s="16">
        <v>1</v>
      </c>
      <c r="Q7" s="4" t="str">
        <f>'liste équipes'!F4</f>
        <v>Pont de Poitte 2</v>
      </c>
      <c r="R7" s="6"/>
    </row>
    <row r="8" spans="2:18" ht="12.75">
      <c r="B8" s="3">
        <f>IF(D8="","",IF(D8&gt;F8,3)+IF(D8=F8,2,1))</f>
      </c>
      <c r="C8" s="21"/>
      <c r="D8" s="3"/>
      <c r="E8" s="21"/>
      <c r="F8" s="3"/>
      <c r="G8" s="3">
        <f>IF(F8="","",IF(F8&gt;D8,3)+IF(F8=D8,2,1))</f>
      </c>
      <c r="H8" s="2"/>
      <c r="I8" s="3">
        <f>IF(K8="","",IF(K8&gt;M8,3)+IF(K8=M8,2,1))</f>
      </c>
      <c r="J8" s="21"/>
      <c r="K8" s="3"/>
      <c r="L8" s="21"/>
      <c r="M8" s="3"/>
      <c r="N8" s="3">
        <f>IF(M8="","",IF(M8&gt;K8,3)+IF(M8=K8,2,1))</f>
      </c>
      <c r="P8" s="16">
        <v>2</v>
      </c>
      <c r="Q8" s="4" t="str">
        <f>'liste équipes'!F5</f>
        <v>Montmorot 2</v>
      </c>
      <c r="R8" s="6"/>
    </row>
    <row r="9" spans="2:18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16">
        <v>3</v>
      </c>
      <c r="Q9" s="4" t="str">
        <f>'liste équipes'!F6</f>
        <v>Morez 2</v>
      </c>
      <c r="R9" s="6"/>
    </row>
    <row r="10" spans="2:18" ht="12.75">
      <c r="B10" s="2"/>
      <c r="C10" s="90" t="s">
        <v>34</v>
      </c>
      <c r="D10" s="91"/>
      <c r="E10" s="88">
        <f>'Promotion 1'!E10:F10</f>
        <v>44015</v>
      </c>
      <c r="F10" s="89"/>
      <c r="G10" s="2"/>
      <c r="H10" s="2"/>
      <c r="I10" s="2"/>
      <c r="J10" s="90" t="s">
        <v>35</v>
      </c>
      <c r="K10" s="91"/>
      <c r="L10" s="88">
        <f>'Promotion 1'!L10:M10</f>
        <v>44071</v>
      </c>
      <c r="M10" s="89"/>
      <c r="N10" s="2"/>
      <c r="P10" s="16">
        <v>4</v>
      </c>
      <c r="Q10" s="4" t="str">
        <f>'liste équipes'!F7</f>
        <v>PCHS 2</v>
      </c>
      <c r="R10" s="6"/>
    </row>
    <row r="11" spans="2:18" ht="12.75">
      <c r="B11" s="3">
        <f>IF($D11="","",IF($D11&gt;$F11,3)+IF($D11=$F11,2,1))</f>
      </c>
      <c r="C11" s="37" t="str">
        <f>Q9</f>
        <v>Morez 2</v>
      </c>
      <c r="D11" s="25"/>
      <c r="E11" s="38" t="str">
        <f>Q12</f>
        <v>L'étoile 2</v>
      </c>
      <c r="F11" s="27"/>
      <c r="G11" s="3">
        <f>IF($F11="","",IF($F11&gt;$D11,3)+IF($F11=$D11,2,1))</f>
      </c>
      <c r="H11" s="2"/>
      <c r="I11" s="3">
        <f>IF(K11="","",IF(K11&gt;M11,3)+IF(K11=M11,2,1))</f>
      </c>
      <c r="J11" s="24" t="str">
        <f>Q12</f>
        <v>L'étoile 2</v>
      </c>
      <c r="K11" s="25"/>
      <c r="L11" s="26" t="str">
        <f>Q10</f>
        <v>PCHS 2</v>
      </c>
      <c r="M11" s="27"/>
      <c r="N11" s="3">
        <f>IF(M11="","",IF(M11&gt;K11,3)+IF(M11=K11,2,1))</f>
      </c>
      <c r="P11" s="16">
        <v>5</v>
      </c>
      <c r="Q11" s="4" t="str">
        <f>'liste équipes'!F8</f>
        <v>Orgelet 2</v>
      </c>
      <c r="R11" s="6"/>
    </row>
    <row r="12" spans="2:17" ht="12.75">
      <c r="B12" s="3">
        <f>IF(D12="","",IF(D12&gt;F12,3)+IF(D12=F12,2,1))</f>
      </c>
      <c r="C12" s="24" t="str">
        <f>Q10</f>
        <v>PCHS 2</v>
      </c>
      <c r="D12" s="25"/>
      <c r="E12" s="38" t="str">
        <f>Q8</f>
        <v>Montmorot 2</v>
      </c>
      <c r="F12" s="27"/>
      <c r="G12" s="3">
        <f>IF(F12="","",IF(F12&gt;D12,3)+IF(F12=D12,2,1))</f>
      </c>
      <c r="H12" s="2"/>
      <c r="I12" s="3">
        <f>IF(K12="","",IF(K12&gt;M12,3)+IF(K12=M12,2,1))</f>
      </c>
      <c r="J12" s="24" t="str">
        <f>Q11</f>
        <v>Orgelet 2</v>
      </c>
      <c r="K12" s="25"/>
      <c r="L12" s="26" t="str">
        <f>Q9</f>
        <v>Morez 2</v>
      </c>
      <c r="M12" s="27"/>
      <c r="N12" s="3">
        <f>IF(M12="","",IF(M12&gt;K12,3)+IF(M12=K12,2,1))</f>
      </c>
      <c r="P12" s="16">
        <v>6</v>
      </c>
      <c r="Q12" s="4" t="str">
        <f>'liste équipes'!F9</f>
        <v>L'étoile 2</v>
      </c>
    </row>
    <row r="13" spans="2:17" ht="12.75">
      <c r="B13" s="3">
        <f>IF(D13="","",IF(D13&gt;F13,3)+IF(D13=F13,2,1))</f>
      </c>
      <c r="C13" s="28" t="str">
        <f>Q7</f>
        <v>Pont de Poitte 2</v>
      </c>
      <c r="D13" s="29"/>
      <c r="E13" s="30" t="str">
        <f>Q11</f>
        <v>Orgelet 2</v>
      </c>
      <c r="F13" s="31"/>
      <c r="G13" s="3">
        <f>IF(F13="","",IF(F13&gt;D13,3)+IF(F13=D13,2,1))</f>
      </c>
      <c r="H13" s="2"/>
      <c r="I13" s="3">
        <f>IF(K13="","",IF(K13&gt;M13,3)+IF(K13=M13,2,1))</f>
      </c>
      <c r="J13" s="28" t="str">
        <f>Q8</f>
        <v>Montmorot 2</v>
      </c>
      <c r="K13" s="29"/>
      <c r="L13" s="30" t="str">
        <f>Q7</f>
        <v>Pont de Poitte 2</v>
      </c>
      <c r="M13" s="31"/>
      <c r="N13" s="3">
        <f>IF(M13="","",IF(M13&gt;K13,3)+IF(M13=K13,2,1))</f>
      </c>
      <c r="P13" s="16">
        <v>7</v>
      </c>
      <c r="Q13" s="4">
        <f>'liste équipes'!F10</f>
        <v>0</v>
      </c>
    </row>
    <row r="14" spans="2:17" ht="12.75">
      <c r="B14" s="3">
        <f>IF(D14="","",IF(D14&gt;F14,3)+IF(D14=F14,2,1))</f>
      </c>
      <c r="C14" s="21"/>
      <c r="D14" s="3"/>
      <c r="E14" s="21"/>
      <c r="F14" s="3"/>
      <c r="G14" s="3">
        <f>IF(F14="","",IF(F14&gt;D14,3)+IF(F14=D14,2,1))</f>
      </c>
      <c r="H14" s="2"/>
      <c r="I14" s="3">
        <f>IF(K14="","",IF(K14&gt;M14,3)+IF(K14=M14,2,1))</f>
      </c>
      <c r="J14" s="36"/>
      <c r="K14" s="3"/>
      <c r="L14" s="21"/>
      <c r="M14" s="3"/>
      <c r="N14" s="3">
        <f>IF(M14="","",IF(M14&gt;K14,3)+IF(M14=K14,2,1))</f>
      </c>
      <c r="P14" s="16">
        <v>8</v>
      </c>
      <c r="Q14" s="4" t="e">
        <f>'liste équipes'!#REF!</f>
        <v>#REF!</v>
      </c>
    </row>
    <row r="15" spans="2:17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</row>
    <row r="16" spans="2:17" ht="12.75">
      <c r="B16" s="2"/>
      <c r="C16" s="90" t="s">
        <v>36</v>
      </c>
      <c r="D16" s="91"/>
      <c r="E16" s="88">
        <f>'Promotion 1'!E16:F16</f>
        <v>44092</v>
      </c>
      <c r="F16" s="89"/>
      <c r="G16" s="3"/>
      <c r="H16" s="2"/>
      <c r="I16" s="2"/>
      <c r="J16" s="92"/>
      <c r="K16" s="92"/>
      <c r="L16" s="94"/>
      <c r="M16" s="95"/>
      <c r="N16" s="3"/>
      <c r="Q16" s="17"/>
    </row>
    <row r="17" spans="2:17" ht="12.75">
      <c r="B17" s="3">
        <f>IF($D17="","",IF($D17&gt;$F17,3)+IF($D17=$F17,2,1))</f>
      </c>
      <c r="C17" s="24" t="str">
        <f>Q11</f>
        <v>Orgelet 2</v>
      </c>
      <c r="D17" s="25"/>
      <c r="E17" s="26" t="str">
        <f>Q12</f>
        <v>L'étoile 2</v>
      </c>
      <c r="F17" s="27"/>
      <c r="G17" s="3">
        <f>IF($F17="","",IF($F17&gt;$D17,3)+IF($F17=$D17,2,1))</f>
      </c>
      <c r="H17" s="2"/>
      <c r="I17" s="3">
        <f>IF(K17="","",IF(K17&gt;M17,3)+IF(K17=M17,2,1))</f>
      </c>
      <c r="J17" s="21"/>
      <c r="K17" s="3"/>
      <c r="L17" s="21"/>
      <c r="M17" s="3"/>
      <c r="N17" s="3">
        <f>IF(M17="","",IF(M17&gt;K17,3)+IF(M17=K17,2,1))</f>
      </c>
      <c r="Q17" s="17"/>
    </row>
    <row r="18" spans="2:17" ht="12.75">
      <c r="B18" s="3">
        <f>IF(D18="","",IF(D18&gt;F18,3)+IF(D18=F18,2,1))</f>
      </c>
      <c r="C18" s="24" t="str">
        <f>Q7</f>
        <v>Pont de Poitte 2</v>
      </c>
      <c r="D18" s="25"/>
      <c r="E18" s="26" t="str">
        <f>Q10</f>
        <v>PCHS 2</v>
      </c>
      <c r="F18" s="27"/>
      <c r="G18" s="3">
        <f>IF(F18="","",IF(F18&gt;D18,3)+IF(F18=D18,2,1))</f>
      </c>
      <c r="H18" s="2"/>
      <c r="I18" s="3">
        <f>IF(K18="","",IF(K18&gt;M18,3)+IF(K18=M18,2,1))</f>
      </c>
      <c r="J18" s="21"/>
      <c r="K18" s="3"/>
      <c r="L18" s="21"/>
      <c r="M18" s="3"/>
      <c r="N18" s="3">
        <f>IF(M18="","",IF(M18&gt;K18,3)+IF(M18=K18,2,1))</f>
      </c>
      <c r="Q18" s="17"/>
    </row>
    <row r="19" spans="2:17" ht="12.75">
      <c r="B19" s="3">
        <f>IF(D19="","",IF(D19&gt;F19,3)+IF(D19=F19,2,1))</f>
      </c>
      <c r="C19" s="28" t="str">
        <f>Q9</f>
        <v>Morez 2</v>
      </c>
      <c r="D19" s="29"/>
      <c r="E19" s="30" t="str">
        <f>Q8</f>
        <v>Montmorot 2</v>
      </c>
      <c r="F19" s="31"/>
      <c r="G19" s="3">
        <f>IF(F19="","",IF(F19&gt;D19,3)+IF(F19=D19,2,1))</f>
      </c>
      <c r="H19" s="2"/>
      <c r="I19" s="3">
        <f>IF(K19="","",IF(K19&gt;M19,3)+IF(K19=M19,2,1))</f>
      </c>
      <c r="J19" s="21"/>
      <c r="K19" s="3"/>
      <c r="L19" s="21"/>
      <c r="M19" s="3"/>
      <c r="N19" s="3">
        <f>IF(M19="","",IF(M19&gt;K19,3)+IF(M19=K19,2,1))</f>
      </c>
      <c r="Q19" s="17"/>
    </row>
    <row r="20" spans="2:17" ht="12.75">
      <c r="B20" s="3">
        <f>IF(D20="","",IF(D20&gt;F20,3)+IF(D20=F20,2,1))</f>
      </c>
      <c r="C20" s="21"/>
      <c r="D20" s="3"/>
      <c r="E20" s="21"/>
      <c r="F20" s="3"/>
      <c r="G20" s="3">
        <f>IF(F20="","",IF(F20&gt;D20,3)+IF(F20=D20,2,1))</f>
      </c>
      <c r="H20" s="2"/>
      <c r="I20" s="3">
        <f>IF(K20="","",IF(K20&gt;M20,3)+IF(K20=M20,2,1))</f>
      </c>
      <c r="J20" s="21"/>
      <c r="K20" s="3"/>
      <c r="L20" s="21"/>
      <c r="M20" s="3"/>
      <c r="N20" s="3">
        <f>IF(M20="","",IF(M20&gt;K20,3)+IF(M20=K20,2,1))</f>
      </c>
      <c r="Q20" s="17"/>
    </row>
    <row r="21" spans="2:1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17"/>
    </row>
    <row r="22" spans="2:18" ht="12.75">
      <c r="B22" s="2"/>
      <c r="C22" s="92"/>
      <c r="D22" s="92"/>
      <c r="E22" s="94"/>
      <c r="F22" s="95"/>
      <c r="G22" s="3"/>
      <c r="H22" s="2"/>
      <c r="I22" s="2"/>
      <c r="J22" s="92"/>
      <c r="K22" s="92"/>
      <c r="L22" s="95"/>
      <c r="M22" s="95"/>
      <c r="N22" s="2"/>
      <c r="Q22" s="17"/>
      <c r="R22" s="2"/>
    </row>
    <row r="23" spans="2:18" ht="12.75">
      <c r="B23" s="3">
        <f>IF($D23="","",IF($D23&gt;$F23,3)+IF($D23=$F23,2,1))</f>
      </c>
      <c r="C23" s="36"/>
      <c r="D23" s="3"/>
      <c r="E23" s="36"/>
      <c r="F23" s="3"/>
      <c r="G23" s="3">
        <f>IF($F23="","",IF($F23&gt;$D23,3)+IF($F23=$D23,2,1))</f>
      </c>
      <c r="H23" s="2"/>
      <c r="I23" s="3">
        <f>IF(K23="","",IF(K23&gt;M23,3)+IF(K23=M23,2,1))</f>
      </c>
      <c r="J23" s="21"/>
      <c r="K23" s="3"/>
      <c r="L23" s="21"/>
      <c r="M23" s="3"/>
      <c r="N23" s="3">
        <f>IF(M23="","",IF(M23&gt;K23,3)+IF(M23=K23,2,1))</f>
      </c>
      <c r="Q23" s="17"/>
      <c r="R23" s="2"/>
    </row>
    <row r="24" spans="2:14" ht="12.75">
      <c r="B24" s="3">
        <f>IF(D24="","",IF(D24&gt;F24,3)+IF(D24=F24,2,1))</f>
      </c>
      <c r="C24" s="36"/>
      <c r="D24" s="3"/>
      <c r="E24" s="36"/>
      <c r="F24" s="3"/>
      <c r="G24" s="3">
        <f>IF(F24="","",IF(F24&gt;D24,3)+IF(F24=D24,2,1))</f>
      </c>
      <c r="H24" s="2"/>
      <c r="I24" s="3">
        <f>IF(K24="","",IF(K24&gt;M24,3)+IF(K24=M24,2,1))</f>
      </c>
      <c r="J24" s="21"/>
      <c r="K24" s="3"/>
      <c r="L24" s="21"/>
      <c r="M24" s="3"/>
      <c r="N24" s="3">
        <f>IF(M24="","",IF(M24&gt;K24,3)+IF(M24=K24,2,1))</f>
      </c>
    </row>
    <row r="25" spans="2:14" ht="12.75">
      <c r="B25" s="3">
        <f>IF(D25="","",IF(D25&gt;F25,3)+IF(D25=F25,2,1))</f>
      </c>
      <c r="C25" s="36"/>
      <c r="D25" s="3"/>
      <c r="E25" s="36"/>
      <c r="F25" s="3"/>
      <c r="G25" s="3">
        <f>IF(F25="","",IF(F25&gt;D25,3)+IF(F25=D25,2,1))</f>
      </c>
      <c r="H25" s="2"/>
      <c r="I25" s="3">
        <f>IF(K25="","",IF(K25&gt;M25,3)+IF(K25=M25,2,1))</f>
      </c>
      <c r="J25" s="21"/>
      <c r="K25" s="3"/>
      <c r="L25" s="21"/>
      <c r="M25" s="3"/>
      <c r="N25" s="3">
        <f>IF(M25="","",IF(M25&gt;K25,3)+IF(M25=K25,2,1))</f>
      </c>
    </row>
    <row r="26" spans="2:14" ht="12.75">
      <c r="B26" s="3">
        <f>IF(D26="","",IF(D26&gt;F26,3)+IF(D26=F26,2,1))</f>
      </c>
      <c r="C26" s="21"/>
      <c r="D26" s="3"/>
      <c r="E26" s="21"/>
      <c r="F26" s="3"/>
      <c r="G26" s="3">
        <f>IF(F26="","",IF(F26&gt;D26,3)+IF(F26=D26,2,1))</f>
      </c>
      <c r="H26" s="2"/>
      <c r="I26" s="3">
        <f>IF(K26="","",IF(K26&gt;M26,3)+IF(K26=M26,2,1))</f>
      </c>
      <c r="J26" s="21"/>
      <c r="K26" s="3"/>
      <c r="L26" s="21"/>
      <c r="M26" s="3"/>
      <c r="N26" s="3">
        <f>IF(M26="","",IF(M26&gt;K26,3)+IF(M26=K26,2,1))</f>
      </c>
    </row>
    <row r="29" ht="78.75" customHeight="1"/>
  </sheetData>
  <sheetProtection selectLockedCells="1" selectUnlockedCells="1"/>
  <mergeCells count="19">
    <mergeCell ref="C22:D22"/>
    <mergeCell ref="E22:F22"/>
    <mergeCell ref="J22:K22"/>
    <mergeCell ref="L22:M22"/>
    <mergeCell ref="Q5:Q6"/>
    <mergeCell ref="C10:D10"/>
    <mergeCell ref="E10:F10"/>
    <mergeCell ref="J10:K10"/>
    <mergeCell ref="L10:M10"/>
    <mergeCell ref="C16:D16"/>
    <mergeCell ref="E16:F16"/>
    <mergeCell ref="J16:K16"/>
    <mergeCell ref="L16:M16"/>
    <mergeCell ref="C1:O1"/>
    <mergeCell ref="C2:L2"/>
    <mergeCell ref="C4:D4"/>
    <mergeCell ref="E4:F4"/>
    <mergeCell ref="J4:K4"/>
    <mergeCell ref="L4:M4"/>
  </mergeCells>
  <conditionalFormatting sqref="F20:F21 M20:M21 F1:H1 G21 M1:O3 M23:M26 O22:O26 F23:F26 N21:N22 F27:H65536 M27:O65536 F3:H3">
    <cfRule type="cellIs" priority="13" dxfId="2" operator="greaterThan" stopIfTrue="1">
      <formula>D1</formula>
    </cfRule>
    <cfRule type="cellIs" priority="14" dxfId="1" operator="lessThan" stopIfTrue="1">
      <formula>D1</formula>
    </cfRule>
    <cfRule type="cellIs" priority="15" dxfId="0" operator="equal" stopIfTrue="1">
      <formula>D1</formula>
    </cfRule>
  </conditionalFormatting>
  <conditionalFormatting sqref="D1 D3 K1 D20:D21 K20:K21 D23:D65536 K23:K65536 K3">
    <cfRule type="cellIs" priority="16" dxfId="2" operator="greaterThan" stopIfTrue="1">
      <formula>F1</formula>
    </cfRule>
    <cfRule type="cellIs" priority="17" dxfId="1" operator="lessThan" stopIfTrue="1">
      <formula>F1</formula>
    </cfRule>
    <cfRule type="cellIs" priority="18" dxfId="0" operator="equal" stopIfTrue="1">
      <formula>F1</formula>
    </cfRule>
  </conditionalFormatting>
  <conditionalFormatting sqref="F2:H2">
    <cfRule type="cellIs" priority="7" dxfId="2" operator="greaterThan" stopIfTrue="1">
      <formula>D2</formula>
    </cfRule>
    <cfRule type="cellIs" priority="8" dxfId="1" operator="lessThan" stopIfTrue="1">
      <formula>D2</formula>
    </cfRule>
    <cfRule type="cellIs" priority="9" dxfId="0" operator="equal" stopIfTrue="1">
      <formula>D2</formula>
    </cfRule>
  </conditionalFormatting>
  <conditionalFormatting sqref="K2">
    <cfRule type="cellIs" priority="10" dxfId="2" operator="greaterThan" stopIfTrue="1">
      <formula>M2</formula>
    </cfRule>
    <cfRule type="cellIs" priority="11" dxfId="1" operator="lessThan" stopIfTrue="1">
      <formula>M2</formula>
    </cfRule>
    <cfRule type="cellIs" priority="12" dxfId="0" operator="equal" stopIfTrue="1">
      <formula>M2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>
    <tabColor theme="4" tint="0.39998000860214233"/>
  </sheetPr>
  <dimension ref="B1:R26"/>
  <sheetViews>
    <sheetView zoomScale="115" zoomScaleNormal="115" zoomScalePageLayoutView="0" workbookViewId="0" topLeftCell="A1">
      <selection activeCell="P1" sqref="P1:Q16384"/>
    </sheetView>
  </sheetViews>
  <sheetFormatPr defaultColWidth="11.421875" defaultRowHeight="12.75"/>
  <cols>
    <col min="1" max="1" width="2.28125" style="1" customWidth="1"/>
    <col min="2" max="2" width="2.003906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00390625" style="1" customWidth="1"/>
    <col min="8" max="8" width="2.421875" style="1" customWidth="1"/>
    <col min="9" max="9" width="2.00390625" style="1" customWidth="1"/>
    <col min="10" max="10" width="15.7109375" style="1" customWidth="1"/>
    <col min="11" max="11" width="4.7109375" style="1" customWidth="1"/>
    <col min="12" max="12" width="16.14062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hidden="1" customWidth="1"/>
    <col min="17" max="17" width="14.28125" style="1" hidden="1" customWidth="1"/>
    <col min="18" max="18" width="12.57421875" style="1" customWidth="1"/>
    <col min="19" max="20" width="11.421875" style="1" customWidth="1"/>
    <col min="21" max="16384" width="11.421875" style="1" customWidth="1"/>
  </cols>
  <sheetData>
    <row r="1" spans="3:15" ht="20.25">
      <c r="C1" s="87" t="str">
        <f>Honneur!C1</f>
        <v>Championnat Des Clubs - Année 2020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15" ht="20.25" customHeight="1">
      <c r="C2" s="87" t="s">
        <v>200</v>
      </c>
      <c r="D2" s="87"/>
      <c r="E2" s="87"/>
      <c r="F2" s="87"/>
      <c r="G2" s="87"/>
      <c r="H2" s="87"/>
      <c r="I2" s="87"/>
      <c r="J2" s="87"/>
      <c r="K2" s="87"/>
      <c r="L2" s="87"/>
      <c r="M2" s="14"/>
      <c r="N2" s="14"/>
      <c r="O2" s="14"/>
    </row>
    <row r="3" ht="15" customHeight="1"/>
    <row r="4" spans="2:14" ht="12.75">
      <c r="B4" s="2"/>
      <c r="C4" s="101" t="s">
        <v>32</v>
      </c>
      <c r="D4" s="102"/>
      <c r="E4" s="99">
        <f>'Promotion 4'!E4:F4</f>
        <v>43973</v>
      </c>
      <c r="F4" s="100"/>
      <c r="G4" s="2"/>
      <c r="H4" s="2"/>
      <c r="I4" s="2"/>
      <c r="J4" s="101" t="s">
        <v>33</v>
      </c>
      <c r="K4" s="102"/>
      <c r="L4" s="103">
        <f>'Promotion 4'!L4:M4</f>
        <v>43987</v>
      </c>
      <c r="M4" s="100"/>
      <c r="N4" s="2"/>
    </row>
    <row r="5" spans="2:17" ht="12.75">
      <c r="B5" s="3">
        <f>IF($D5="","",IF($D5&gt;$F5,3)+IF($D5=$F5,2,1))</f>
      </c>
      <c r="C5" s="24" t="str">
        <f>Q7</f>
        <v>Pont de poitte 1</v>
      </c>
      <c r="D5" s="25"/>
      <c r="E5" s="26" t="str">
        <f>Q12</f>
        <v>L'Etoile 3</v>
      </c>
      <c r="F5" s="27"/>
      <c r="G5" s="3">
        <f>IF($F5="","",IF($F5&gt;$D5,3)+IF($F5=$D5,2,1))</f>
      </c>
      <c r="H5" s="2"/>
      <c r="I5" s="3">
        <f>IF(K5="","",IF(K5&gt;M5,3)+IF(K5=M5,2,1))</f>
      </c>
      <c r="J5" s="24" t="str">
        <f>Q12</f>
        <v>L'Etoile 3</v>
      </c>
      <c r="K5" s="25"/>
      <c r="L5" s="26" t="str">
        <f>Q8</f>
        <v>Montmorot 1</v>
      </c>
      <c r="M5" s="27"/>
      <c r="N5" s="3">
        <f>IF(M5="","",IF(M5&gt;K5,3)+IF(M5=K5,2,1))</f>
      </c>
      <c r="Q5" s="85" t="s">
        <v>39</v>
      </c>
    </row>
    <row r="6" spans="2:17" ht="12.75">
      <c r="B6" s="3">
        <f>IF(D6="","",IF(D6&gt;F6,3)+IF(D6=F6,2,1))</f>
      </c>
      <c r="C6" s="24" t="str">
        <f>Q8</f>
        <v>Montmorot 1</v>
      </c>
      <c r="D6" s="25"/>
      <c r="E6" s="26" t="str">
        <f>Q11</f>
        <v>Arinthod 2</v>
      </c>
      <c r="F6" s="27"/>
      <c r="G6" s="3">
        <f>IF($F6="","",IF($F6&gt;$D6,3)+IF($F6=$D6,2,1))</f>
      </c>
      <c r="H6" s="2"/>
      <c r="I6" s="3">
        <f>IF(K6="","",IF(K6&gt;M6,3)+IF(K6=M6,2,1))</f>
      </c>
      <c r="J6" s="24" t="str">
        <f>Q9</f>
        <v>ABJ 3</v>
      </c>
      <c r="K6" s="25"/>
      <c r="L6" s="26" t="str">
        <f>Q7</f>
        <v>Pont de poitte 1</v>
      </c>
      <c r="M6" s="27"/>
      <c r="N6" s="3">
        <f>IF(M6="","",IF(M6&gt;K6,3)+IF(M6=K6,2,1))</f>
      </c>
      <c r="Q6" s="86"/>
    </row>
    <row r="7" spans="2:18" ht="12.75">
      <c r="B7" s="3">
        <f>IF(D7="","",IF(D7&gt;F7,3)+IF(D7=F7,2,1))</f>
      </c>
      <c r="C7" s="28" t="str">
        <f>Q10</f>
        <v>Morez 1</v>
      </c>
      <c r="D7" s="29"/>
      <c r="E7" s="30" t="str">
        <f>Q9</f>
        <v>ABJ 3</v>
      </c>
      <c r="F7" s="31"/>
      <c r="G7" s="3">
        <f>IF($F7="","",IF($F7&gt;$D7,3)+IF($F7=$D7,2,1))</f>
      </c>
      <c r="H7" s="2"/>
      <c r="I7" s="3">
        <f>IF(K7="","",IF(K7&gt;M7,3)+IF(K7=M7,2,1))</f>
      </c>
      <c r="J7" s="28" t="str">
        <f>Q11</f>
        <v>Arinthod 2</v>
      </c>
      <c r="K7" s="29"/>
      <c r="L7" s="30" t="str">
        <f>Q10</f>
        <v>Morez 1</v>
      </c>
      <c r="M7" s="31"/>
      <c r="N7" s="3">
        <f>IF(M7="","",IF(M7&gt;K7,3)+IF(M7=K7,2,1))</f>
      </c>
      <c r="P7" s="16">
        <v>1</v>
      </c>
      <c r="Q7" s="4" t="str">
        <f>'liste équipes'!G4</f>
        <v>Pont de poitte 1</v>
      </c>
      <c r="R7" s="6"/>
    </row>
    <row r="8" spans="2:18" ht="12.75">
      <c r="B8" s="3">
        <f>IF(D8="","",IF(D8&gt;F8,3)+IF(D8=F8,2,1))</f>
      </c>
      <c r="C8" s="21"/>
      <c r="D8" s="3"/>
      <c r="E8" s="21"/>
      <c r="F8" s="3"/>
      <c r="G8" s="3">
        <f>IF(F8="","",IF(F8&gt;D8,3)+IF(F8=D8,2,1))</f>
      </c>
      <c r="H8" s="2"/>
      <c r="I8" s="3">
        <f>IF(K8="","",IF(K8&gt;M8,3)+IF(K8=M8,2,1))</f>
      </c>
      <c r="J8" s="21"/>
      <c r="K8" s="3"/>
      <c r="L8" s="21"/>
      <c r="M8" s="3"/>
      <c r="N8" s="3">
        <f>IF(M8="","",IF(M8&gt;K8,3)+IF(M8=K8,2,1))</f>
      </c>
      <c r="P8" s="16">
        <v>2</v>
      </c>
      <c r="Q8" s="4" t="str">
        <f>'liste équipes'!G5</f>
        <v>Montmorot 1</v>
      </c>
      <c r="R8" s="6"/>
    </row>
    <row r="9" spans="2:18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16">
        <v>3</v>
      </c>
      <c r="Q9" s="4" t="str">
        <f>'liste équipes'!G6</f>
        <v>ABJ 3</v>
      </c>
      <c r="R9" s="6"/>
    </row>
    <row r="10" spans="2:18" ht="12.75">
      <c r="B10" s="2"/>
      <c r="C10" s="101" t="s">
        <v>34</v>
      </c>
      <c r="D10" s="102"/>
      <c r="E10" s="99">
        <f>'Promotion 4'!E10:F10</f>
        <v>44015</v>
      </c>
      <c r="F10" s="100"/>
      <c r="G10" s="2"/>
      <c r="H10" s="2"/>
      <c r="I10" s="2"/>
      <c r="J10" s="101" t="s">
        <v>35</v>
      </c>
      <c r="K10" s="102"/>
      <c r="L10" s="103">
        <f>'Promotion 4'!L10:M10</f>
        <v>44071</v>
      </c>
      <c r="M10" s="100"/>
      <c r="N10" s="2"/>
      <c r="P10" s="16">
        <v>4</v>
      </c>
      <c r="Q10" s="4" t="str">
        <f>'liste équipes'!G7</f>
        <v>Morez 1</v>
      </c>
      <c r="R10" s="6"/>
    </row>
    <row r="11" spans="2:18" ht="12.75">
      <c r="B11" s="3">
        <f>IF($D11="","",IF($D11&gt;$F11,3)+IF($D11=$F11,2,1))</f>
      </c>
      <c r="C11" s="37" t="str">
        <f>Q9</f>
        <v>ABJ 3</v>
      </c>
      <c r="D11" s="25"/>
      <c r="E11" s="38" t="str">
        <f>Q12</f>
        <v>L'Etoile 3</v>
      </c>
      <c r="F11" s="27"/>
      <c r="G11" s="3">
        <f>IF($F11="","",IF($F11&gt;$D11,3)+IF($F11=$D11,2,1))</f>
      </c>
      <c r="H11" s="2"/>
      <c r="I11" s="3">
        <f>IF(K11="","",IF(K11&gt;M11,3)+IF(K11=M11,2,1))</f>
      </c>
      <c r="J11" s="24" t="str">
        <f>Q12</f>
        <v>L'Etoile 3</v>
      </c>
      <c r="K11" s="25"/>
      <c r="L11" s="26" t="str">
        <f>Q10</f>
        <v>Morez 1</v>
      </c>
      <c r="M11" s="27"/>
      <c r="N11" s="3">
        <f>IF(M11="","",IF(M11&gt;K11,3)+IF(M11=K11,2,1))</f>
      </c>
      <c r="P11" s="16">
        <v>5</v>
      </c>
      <c r="Q11" s="4" t="str">
        <f>'liste équipes'!G8</f>
        <v>Arinthod 2</v>
      </c>
      <c r="R11" s="6"/>
    </row>
    <row r="12" spans="2:17" ht="12.75">
      <c r="B12" s="3">
        <f>IF(D12="","",IF(D12&gt;F12,3)+IF(D12=F12,2,1))</f>
      </c>
      <c r="C12" s="24" t="str">
        <f>Q10</f>
        <v>Morez 1</v>
      </c>
      <c r="D12" s="25"/>
      <c r="E12" s="38" t="str">
        <f>Q8</f>
        <v>Montmorot 1</v>
      </c>
      <c r="F12" s="27"/>
      <c r="G12" s="3">
        <f>IF(F12="","",IF(F12&gt;D12,3)+IF(F12=D12,2,1))</f>
      </c>
      <c r="H12" s="2"/>
      <c r="I12" s="3">
        <f>IF(K12="","",IF(K12&gt;M12,3)+IF(K12=M12,2,1))</f>
      </c>
      <c r="J12" s="24" t="str">
        <f>Q11</f>
        <v>Arinthod 2</v>
      </c>
      <c r="K12" s="25"/>
      <c r="L12" s="26" t="str">
        <f>Q9</f>
        <v>ABJ 3</v>
      </c>
      <c r="M12" s="27"/>
      <c r="N12" s="3">
        <f>IF(M12="","",IF(M12&gt;K12,3)+IF(M12=K12,2,1))</f>
      </c>
      <c r="P12" s="16">
        <v>6</v>
      </c>
      <c r="Q12" s="4" t="str">
        <f>'liste équipes'!G9</f>
        <v>L'Etoile 3</v>
      </c>
    </row>
    <row r="13" spans="2:17" ht="12.75">
      <c r="B13" s="3">
        <f>IF(D13="","",IF(D13&gt;F13,3)+IF(D13=F13,2,1))</f>
      </c>
      <c r="C13" s="28" t="str">
        <f>Q7</f>
        <v>Pont de poitte 1</v>
      </c>
      <c r="D13" s="29"/>
      <c r="E13" s="30" t="str">
        <f>Q11</f>
        <v>Arinthod 2</v>
      </c>
      <c r="F13" s="31"/>
      <c r="G13" s="3">
        <f>IF(F13="","",IF(F13&gt;D13,3)+IF(F13=D13,2,1))</f>
      </c>
      <c r="H13" s="2"/>
      <c r="I13" s="3">
        <f>IF(K13="","",IF(K13&gt;M13,3)+IF(K13=M13,2,1))</f>
      </c>
      <c r="J13" s="28" t="str">
        <f>Q8</f>
        <v>Montmorot 1</v>
      </c>
      <c r="K13" s="29"/>
      <c r="L13" s="30" t="str">
        <f>Q7</f>
        <v>Pont de poitte 1</v>
      </c>
      <c r="M13" s="31"/>
      <c r="N13" s="3">
        <f>IF(M13="","",IF(M13&gt;K13,3)+IF(M13=K13,2,1))</f>
      </c>
      <c r="P13" s="16">
        <v>7</v>
      </c>
      <c r="Q13" s="4">
        <f>'liste équipes'!G10</f>
        <v>0</v>
      </c>
    </row>
    <row r="14" spans="2:17" ht="12.75">
      <c r="B14" s="3">
        <f>IF(D14="","",IF(D14&gt;F14,3)+IF(D14=F14,2,1))</f>
      </c>
      <c r="C14" s="21"/>
      <c r="D14" s="3"/>
      <c r="E14" s="21"/>
      <c r="F14" s="3"/>
      <c r="G14" s="3">
        <f>IF(F14="","",IF(F14&gt;D14,3)+IF(F14=D14,2,1))</f>
      </c>
      <c r="H14" s="2"/>
      <c r="I14" s="3">
        <f>IF(K14="","",IF(K14&gt;M14,3)+IF(K14=M14,2,1))</f>
      </c>
      <c r="J14" s="36"/>
      <c r="K14" s="3"/>
      <c r="L14" s="21"/>
      <c r="M14" s="3"/>
      <c r="N14" s="3">
        <f>IF(M14="","",IF(M14&gt;K14,3)+IF(M14=K14,2,1))</f>
      </c>
      <c r="P14" s="16">
        <v>8</v>
      </c>
      <c r="Q14" s="4" t="e">
        <f>'liste équipes'!#REF!</f>
        <v>#REF!</v>
      </c>
    </row>
    <row r="15" spans="2:17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</row>
    <row r="16" spans="2:17" ht="12.75">
      <c r="B16" s="2"/>
      <c r="C16" s="101" t="s">
        <v>36</v>
      </c>
      <c r="D16" s="102"/>
      <c r="E16" s="99">
        <f>'Promotion 4'!E16:F16</f>
        <v>44092</v>
      </c>
      <c r="F16" s="100"/>
      <c r="G16" s="3"/>
      <c r="H16" s="2"/>
      <c r="I16" s="2"/>
      <c r="J16" s="92"/>
      <c r="K16" s="92"/>
      <c r="L16" s="94"/>
      <c r="M16" s="95"/>
      <c r="N16" s="3"/>
      <c r="Q16" s="17"/>
    </row>
    <row r="17" spans="2:17" ht="12.75">
      <c r="B17" s="3">
        <f>IF($D17="","",IF($D17&gt;$F17,3)+IF($D17=$F17,2,1))</f>
      </c>
      <c r="C17" s="24" t="str">
        <f>Q11</f>
        <v>Arinthod 2</v>
      </c>
      <c r="D17" s="25"/>
      <c r="E17" s="26" t="str">
        <f>Q12</f>
        <v>L'Etoile 3</v>
      </c>
      <c r="F17" s="27"/>
      <c r="G17" s="3">
        <f>IF($F17="","",IF($F17&gt;$D17,3)+IF($F17=$D17,2,1))</f>
      </c>
      <c r="H17" s="2"/>
      <c r="I17" s="3">
        <f>IF(K17="","",IF(K17&gt;M17,3)+IF(K17=M17,2,1))</f>
      </c>
      <c r="J17" s="21"/>
      <c r="K17" s="3"/>
      <c r="L17" s="21"/>
      <c r="M17" s="3"/>
      <c r="N17" s="3">
        <f>IF(M17="","",IF(M17&gt;K17,3)+IF(M17=K17,2,1))</f>
      </c>
      <c r="Q17" s="40"/>
    </row>
    <row r="18" spans="2:17" ht="12.75">
      <c r="B18" s="3">
        <f>IF(D18="","",IF(D18&gt;F18,3)+IF(D18=F18,2,1))</f>
      </c>
      <c r="C18" s="24" t="str">
        <f>Q7</f>
        <v>Pont de poitte 1</v>
      </c>
      <c r="D18" s="25"/>
      <c r="E18" s="26" t="str">
        <f>Q10</f>
        <v>Morez 1</v>
      </c>
      <c r="F18" s="27"/>
      <c r="G18" s="3">
        <f>IF(F18="","",IF(F18&gt;D18,3)+IF(F18=D18,2,1))</f>
      </c>
      <c r="H18" s="2"/>
      <c r="I18" s="3">
        <f>IF(K18="","",IF(K18&gt;M18,3)+IF(K18=M18,2,1))</f>
      </c>
      <c r="J18" s="21"/>
      <c r="K18" s="3"/>
      <c r="L18" s="21"/>
      <c r="M18" s="3"/>
      <c r="N18" s="3">
        <f>IF(M18="","",IF(M18&gt;K18,3)+IF(M18=K18,2,1))</f>
      </c>
      <c r="Q18" s="42"/>
    </row>
    <row r="19" spans="2:17" ht="12.75">
      <c r="B19" s="3">
        <f>IF(D19="","",IF(D19&gt;F19,3)+IF(D19=F19,2,1))</f>
      </c>
      <c r="C19" s="28" t="str">
        <f>Q9</f>
        <v>ABJ 3</v>
      </c>
      <c r="D19" s="29"/>
      <c r="E19" s="30" t="str">
        <f>Q8</f>
        <v>Montmorot 1</v>
      </c>
      <c r="F19" s="31"/>
      <c r="G19" s="3">
        <f>IF(F19="","",IF(F19&gt;D19,3)+IF(F19=D19,2,1))</f>
      </c>
      <c r="H19" s="2"/>
      <c r="I19" s="3">
        <f>IF(K19="","",IF(K19&gt;M19,3)+IF(K19=M19,2,1))</f>
      </c>
      <c r="J19" s="21"/>
      <c r="K19" s="3"/>
      <c r="L19" s="21"/>
      <c r="M19" s="3"/>
      <c r="N19" s="3">
        <f>IF(M19="","",IF(M19&gt;K19,3)+IF(M19=K19,2,1))</f>
      </c>
      <c r="Q19" s="42"/>
    </row>
    <row r="20" spans="2:17" ht="12.75">
      <c r="B20" s="3">
        <f>IF(D20="","",IF(D20&gt;F20,3)+IF(D20=F20,2,1))</f>
      </c>
      <c r="C20" s="21"/>
      <c r="D20" s="3"/>
      <c r="E20" s="21"/>
      <c r="F20" s="3"/>
      <c r="G20" s="3">
        <f>IF(F20="","",IF(F20&gt;D20,3)+IF(F20=D20,2,1))</f>
      </c>
      <c r="H20" s="2"/>
      <c r="I20" s="3">
        <f>IF(K20="","",IF(K20&gt;M20,3)+IF(K20=M20,2,1))</f>
      </c>
      <c r="J20" s="21"/>
      <c r="K20" s="3"/>
      <c r="L20" s="21"/>
      <c r="M20" s="3"/>
      <c r="N20" s="3">
        <f>IF(M20="","",IF(M20&gt;K20,3)+IF(M20=K20,2,1))</f>
      </c>
      <c r="Q20" s="42"/>
    </row>
    <row r="21" spans="2:1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42"/>
    </row>
    <row r="22" spans="2:18" ht="12.75">
      <c r="B22" s="2"/>
      <c r="C22" s="92"/>
      <c r="D22" s="92"/>
      <c r="E22" s="94"/>
      <c r="F22" s="95"/>
      <c r="G22" s="3"/>
      <c r="H22" s="2"/>
      <c r="I22" s="2"/>
      <c r="J22" s="92"/>
      <c r="K22" s="92"/>
      <c r="L22" s="95"/>
      <c r="M22" s="95"/>
      <c r="N22" s="2"/>
      <c r="Q22" s="42"/>
      <c r="R22" s="2"/>
    </row>
    <row r="23" spans="2:18" ht="12.75">
      <c r="B23" s="3">
        <f>IF($D23="","",IF($D23&gt;$F23,3)+IF($D23=$F23,2,1))</f>
      </c>
      <c r="C23" s="36"/>
      <c r="D23" s="3"/>
      <c r="E23" s="36"/>
      <c r="F23" s="3"/>
      <c r="G23" s="3">
        <f>IF($F23="","",IF($F23&gt;$D23,3)+IF($F23=$D23,2,1))</f>
      </c>
      <c r="H23" s="2"/>
      <c r="I23" s="3">
        <f>IF(K23="","",IF(K23&gt;M23,3)+IF(K23=M23,2,1))</f>
      </c>
      <c r="J23" s="21"/>
      <c r="K23" s="3"/>
      <c r="L23" s="21"/>
      <c r="M23" s="3"/>
      <c r="N23" s="3">
        <f>IF(M23="","",IF(M23&gt;K23,3)+IF(M23=K23,2,1))</f>
      </c>
      <c r="Q23" s="42"/>
      <c r="R23" s="2"/>
    </row>
    <row r="24" spans="2:14" ht="12.75">
      <c r="B24" s="3">
        <f>IF(D24="","",IF(D24&gt;F24,3)+IF(D24=F24,2,1))</f>
      </c>
      <c r="C24" s="36"/>
      <c r="D24" s="3"/>
      <c r="E24" s="36"/>
      <c r="F24" s="3"/>
      <c r="G24" s="3">
        <f>IF(F24="","",IF(F24&gt;D24,3)+IF(F24=D24,2,1))</f>
      </c>
      <c r="H24" s="2"/>
      <c r="I24" s="3">
        <f>IF(K24="","",IF(K24&gt;M24,3)+IF(K24=M24,2,1))</f>
      </c>
      <c r="J24" s="21"/>
      <c r="K24" s="3"/>
      <c r="L24" s="21"/>
      <c r="M24" s="3"/>
      <c r="N24" s="3">
        <f>IF(M24="","",IF(M24&gt;K24,3)+IF(M24=K24,2,1))</f>
      </c>
    </row>
    <row r="25" spans="2:14" ht="12.75">
      <c r="B25" s="3">
        <f>IF(D25="","",IF(D25&gt;F25,3)+IF(D25=F25,2,1))</f>
      </c>
      <c r="C25" s="36"/>
      <c r="D25" s="3"/>
      <c r="E25" s="36"/>
      <c r="F25" s="3"/>
      <c r="G25" s="3">
        <f>IF(F25="","",IF(F25&gt;D25,3)+IF(F25=D25,2,1))</f>
      </c>
      <c r="H25" s="2"/>
      <c r="I25" s="3">
        <f>IF(K25="","",IF(K25&gt;M25,3)+IF(K25=M25,2,1))</f>
      </c>
      <c r="J25" s="21"/>
      <c r="K25" s="3"/>
      <c r="L25" s="21"/>
      <c r="M25" s="3"/>
      <c r="N25" s="3">
        <f>IF(M25="","",IF(M25&gt;K25,3)+IF(M25=K25,2,1))</f>
      </c>
    </row>
    <row r="26" spans="2:14" ht="12.75">
      <c r="B26" s="3">
        <f>IF(D26="","",IF(D26&gt;F26,3)+IF(D26=F26,2,1))</f>
      </c>
      <c r="C26" s="21"/>
      <c r="D26" s="3"/>
      <c r="E26" s="21"/>
      <c r="F26" s="3"/>
      <c r="G26" s="3">
        <f>IF(F26="","",IF(F26&gt;D26,3)+IF(F26=D26,2,1))</f>
      </c>
      <c r="H26" s="2"/>
      <c r="I26" s="3">
        <f>IF(K26="","",IF(K26&gt;M26,3)+IF(K26=M26,2,1))</f>
      </c>
      <c r="J26" s="21"/>
      <c r="K26" s="3"/>
      <c r="L26" s="21"/>
      <c r="M26" s="3"/>
      <c r="N26" s="3">
        <f>IF(M26="","",IF(M26&gt;K26,3)+IF(M26=K26,2,1))</f>
      </c>
    </row>
    <row r="29" ht="78.75" customHeight="1"/>
  </sheetData>
  <sheetProtection selectLockedCells="1" selectUnlockedCells="1"/>
  <mergeCells count="19">
    <mergeCell ref="C22:D22"/>
    <mergeCell ref="E22:F22"/>
    <mergeCell ref="J22:K22"/>
    <mergeCell ref="L22:M22"/>
    <mergeCell ref="Q5:Q6"/>
    <mergeCell ref="C10:D10"/>
    <mergeCell ref="E10:F10"/>
    <mergeCell ref="J10:K10"/>
    <mergeCell ref="L10:M10"/>
    <mergeCell ref="C16:D16"/>
    <mergeCell ref="E16:F16"/>
    <mergeCell ref="J16:K16"/>
    <mergeCell ref="L16:M16"/>
    <mergeCell ref="C1:O1"/>
    <mergeCell ref="C2:L2"/>
    <mergeCell ref="C4:D4"/>
    <mergeCell ref="E4:F4"/>
    <mergeCell ref="J4:K4"/>
    <mergeCell ref="L4:M4"/>
  </mergeCells>
  <conditionalFormatting sqref="G9:G10 F11:F15 N9:N10 F17:F21 M17:M21 G4 F1:H1 G21 F5:F9 M5:M9 M11:M15 N4 M1:O3 M23:M26 O22:O26 F23:F26 N21:N22 F3:H3 F27:H65536 M27:O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11:K15 D5:D9 D11:D15 K5:K9 D1 D3 K1 D17:D21 K17:K21 K3 D23:D65536 K23:K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F2:H2">
    <cfRule type="cellIs" priority="1" dxfId="2" operator="greaterThan" stopIfTrue="1">
      <formula>D2</formula>
    </cfRule>
    <cfRule type="cellIs" priority="2" dxfId="1" operator="lessThan" stopIfTrue="1">
      <formula>D2</formula>
    </cfRule>
    <cfRule type="cellIs" priority="3" dxfId="0" operator="equal" stopIfTrue="1">
      <formula>D2</formula>
    </cfRule>
  </conditionalFormatting>
  <conditionalFormatting sqref="K2">
    <cfRule type="cellIs" priority="4" dxfId="2" operator="greaterThan" stopIfTrue="1">
      <formula>M2</formula>
    </cfRule>
    <cfRule type="cellIs" priority="5" dxfId="1" operator="lessThan" stopIfTrue="1">
      <formula>M2</formula>
    </cfRule>
    <cfRule type="cellIs" priority="6" dxfId="0" operator="equal" stopIfTrue="1">
      <formula>M2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0">
    <tabColor theme="7" tint="-0.24997000396251678"/>
  </sheetPr>
  <dimension ref="B1:Q19"/>
  <sheetViews>
    <sheetView zoomScale="115" zoomScaleNormal="115" zoomScalePageLayoutView="0" workbookViewId="0" topLeftCell="A1">
      <selection activeCell="P1" sqref="P1:Q16384"/>
    </sheetView>
  </sheetViews>
  <sheetFormatPr defaultColWidth="11.421875" defaultRowHeight="12.75"/>
  <cols>
    <col min="1" max="1" width="2.28125" style="1" customWidth="1"/>
    <col min="2" max="2" width="3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hidden="1" customWidth="1"/>
    <col min="17" max="17" width="14.28125" style="1" hidden="1" customWidth="1"/>
    <col min="18" max="16384" width="11.421875" style="1" customWidth="1"/>
  </cols>
  <sheetData>
    <row r="1" spans="3:15" ht="20.25">
      <c r="C1" s="87" t="str">
        <f>Elite!C1</f>
        <v>Championnat Des Clubs - Année 2020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3:15" ht="20.25" customHeight="1">
      <c r="C2" s="87" t="s">
        <v>143</v>
      </c>
      <c r="D2" s="87"/>
      <c r="E2" s="87"/>
      <c r="F2" s="87"/>
      <c r="G2" s="87"/>
      <c r="H2" s="87"/>
      <c r="I2" s="87"/>
      <c r="J2" s="87"/>
      <c r="K2" s="87"/>
      <c r="L2" s="87"/>
      <c r="M2" s="14"/>
      <c r="N2" s="14"/>
      <c r="O2" s="14"/>
    </row>
    <row r="3" spans="2:14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2.75">
      <c r="B4" s="2"/>
      <c r="C4" s="101" t="s">
        <v>32</v>
      </c>
      <c r="D4" s="102"/>
      <c r="E4" s="99" t="str">
        <f>Honneur!E4</f>
        <v>29/03/2020 à 8h30</v>
      </c>
      <c r="F4" s="100"/>
      <c r="G4" s="2"/>
      <c r="H4" s="2"/>
      <c r="I4" s="2"/>
      <c r="J4" s="101" t="s">
        <v>33</v>
      </c>
      <c r="K4" s="102"/>
      <c r="L4" s="103" t="str">
        <f>Honneur!L4</f>
        <v>29/03/2020 à 14h30</v>
      </c>
      <c r="M4" s="100"/>
      <c r="N4" s="2"/>
    </row>
    <row r="5" spans="2:17" ht="12.75">
      <c r="B5" s="3">
        <f>IF($D5="","",IF($D5&gt;$F5,3)+IF($D5=$F5,2,1))</f>
      </c>
      <c r="C5" s="24" t="str">
        <f>Q7</f>
        <v>Champvans 1</v>
      </c>
      <c r="D5" s="25"/>
      <c r="E5" s="26" t="str">
        <f>Q12</f>
        <v>PBJ</v>
      </c>
      <c r="F5" s="27"/>
      <c r="G5" s="3">
        <f>IF($F5="","",IF($F5&gt;$D5,3)+IF($F5=$D5,2,1))</f>
      </c>
      <c r="H5" s="2"/>
      <c r="I5" s="3">
        <f>IF(K5="","",IF(K5&gt;M5,3)+IF(K5=M5,2,1))</f>
      </c>
      <c r="J5" s="24" t="str">
        <f>Q12</f>
        <v>PBJ</v>
      </c>
      <c r="K5" s="25"/>
      <c r="L5" s="26" t="str">
        <f>Q8</f>
        <v>Moissey</v>
      </c>
      <c r="M5" s="27"/>
      <c r="N5" s="3">
        <f>IF(M5="","",IF(M5&gt;K5,3)+IF(M5=K5,2,1))</f>
      </c>
      <c r="Q5" s="93" t="s">
        <v>39</v>
      </c>
    </row>
    <row r="6" spans="2:17" ht="12.75">
      <c r="B6" s="3">
        <f>IF(D6="","",IF(D6&gt;F6,3)+IF(D6=F6,2,1))</f>
      </c>
      <c r="C6" s="24" t="str">
        <f>Q8</f>
        <v>Moissey</v>
      </c>
      <c r="D6" s="25"/>
      <c r="E6" s="26" t="str">
        <f>Q11</f>
        <v>Morez</v>
      </c>
      <c r="F6" s="27"/>
      <c r="G6" s="3">
        <f>IF($F6="","",IF($F6&gt;$D6,3)+IF($F6=$D6,2,1))</f>
      </c>
      <c r="H6" s="2"/>
      <c r="I6" s="3">
        <f>IF(K6="","",IF(K6&gt;M6,3)+IF(K6=M6,2,1))</f>
      </c>
      <c r="J6" s="24" t="str">
        <f>Q9</f>
        <v>Gouriboule</v>
      </c>
      <c r="K6" s="25"/>
      <c r="L6" s="26" t="str">
        <f>Q7</f>
        <v>Champvans 1</v>
      </c>
      <c r="M6" s="27"/>
      <c r="N6" s="3">
        <f>IF(M6="","",IF(M6&gt;K6,3)+IF(M6=K6,2,1))</f>
      </c>
      <c r="Q6" s="93"/>
    </row>
    <row r="7" spans="2:17" ht="12.75">
      <c r="B7" s="3">
        <f>IF(D7="","",IF(D7&gt;F7,3)+IF(D7=F7,2,1))</f>
      </c>
      <c r="C7" s="28" t="str">
        <f>Q10</f>
        <v>Clairvaux</v>
      </c>
      <c r="D7" s="29"/>
      <c r="E7" s="30" t="str">
        <f>Q9</f>
        <v>Gouriboule</v>
      </c>
      <c r="F7" s="31"/>
      <c r="G7" s="3">
        <f>IF($F7="","",IF($F7&gt;$D7,3)+IF($F7=$D7,2,1))</f>
      </c>
      <c r="H7" s="2"/>
      <c r="I7" s="3">
        <f>IF(K7="","",IF(K7&gt;M7,3)+IF(K7=M7,2,1))</f>
      </c>
      <c r="J7" s="28" t="str">
        <f>Q11</f>
        <v>Morez</v>
      </c>
      <c r="K7" s="29"/>
      <c r="L7" s="30" t="str">
        <f>Q10</f>
        <v>Clairvaux</v>
      </c>
      <c r="M7" s="31"/>
      <c r="N7" s="3">
        <f>IF(M7="","",IF(M7&gt;K7,3)+IF(M7=K7,2,1))</f>
      </c>
      <c r="P7" s="16">
        <v>1</v>
      </c>
      <c r="Q7" s="4" t="str">
        <f>'liste équipes'!H4</f>
        <v>Champvans 1</v>
      </c>
    </row>
    <row r="8" spans="2:17" ht="12.75">
      <c r="B8" s="3">
        <f>IF(D8="","",IF(D8&gt;F8,3)+IF(D8=F8,2,1))</f>
      </c>
      <c r="C8" s="21"/>
      <c r="D8" s="3"/>
      <c r="E8" s="21"/>
      <c r="F8" s="3"/>
      <c r="G8" s="3">
        <f>IF(F8="","",IF(F8&gt;D8,3)+IF(F8=D8,2,1))</f>
      </c>
      <c r="H8" s="2"/>
      <c r="I8" s="3">
        <f>IF(K8="","",IF(K8&gt;M8,3)+IF(K8=M8,2,1))</f>
      </c>
      <c r="J8" s="21"/>
      <c r="K8" s="3"/>
      <c r="L8" s="21"/>
      <c r="M8" s="3"/>
      <c r="N8" s="3">
        <f>IF(M8="","",IF(M8&gt;K8,3)+IF(M8=K8,2,1))</f>
      </c>
      <c r="P8" s="16">
        <v>2</v>
      </c>
      <c r="Q8" s="4" t="str">
        <f>'liste équipes'!H5</f>
        <v>Moissey</v>
      </c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16">
        <v>3</v>
      </c>
      <c r="Q9" s="4" t="str">
        <f>'liste équipes'!H6</f>
        <v>Gouriboule</v>
      </c>
    </row>
    <row r="10" spans="2:17" ht="12.75">
      <c r="B10" s="2"/>
      <c r="C10" s="101" t="s">
        <v>34</v>
      </c>
      <c r="D10" s="102"/>
      <c r="E10" s="99" t="str">
        <f>Honneur!E10</f>
        <v>20/09/2020 à 8h30</v>
      </c>
      <c r="F10" s="100"/>
      <c r="G10" s="2"/>
      <c r="H10" s="2"/>
      <c r="I10" s="2"/>
      <c r="J10" s="101" t="s">
        <v>35</v>
      </c>
      <c r="K10" s="102"/>
      <c r="L10" s="103" t="str">
        <f>Honneur!L10</f>
        <v>20/09/2020 à 14h30</v>
      </c>
      <c r="M10" s="100"/>
      <c r="N10" s="2"/>
      <c r="P10" s="16">
        <v>4</v>
      </c>
      <c r="Q10" s="4" t="str">
        <f>'liste équipes'!H7</f>
        <v>Clairvaux</v>
      </c>
    </row>
    <row r="11" spans="2:17" ht="12.75">
      <c r="B11" s="3">
        <f>IF($D11="","",IF($D11&gt;$F11,3)+IF($D11=$F11,2,1))</f>
      </c>
      <c r="C11" s="37" t="str">
        <f>Q9</f>
        <v>Gouriboule</v>
      </c>
      <c r="D11" s="25"/>
      <c r="E11" s="38" t="str">
        <f>Q12</f>
        <v>PBJ</v>
      </c>
      <c r="F11" s="27"/>
      <c r="G11" s="3">
        <f>IF($F11="","",IF($F11&gt;$D11,3)+IF($F11=$D11,2,1))</f>
      </c>
      <c r="H11" s="2"/>
      <c r="I11" s="3">
        <f>IF(K11="","",IF(K11&gt;M11,3)+IF(K11=M11,2,1))</f>
      </c>
      <c r="J11" s="24" t="str">
        <f>Q12</f>
        <v>PBJ</v>
      </c>
      <c r="K11" s="25"/>
      <c r="L11" s="26" t="str">
        <f>Q10</f>
        <v>Clairvaux</v>
      </c>
      <c r="M11" s="27"/>
      <c r="N11" s="3">
        <f>IF(M11="","",IF(M11&gt;K11,3)+IF(M11=K11,2,1))</f>
      </c>
      <c r="P11" s="16">
        <v>5</v>
      </c>
      <c r="Q11" s="4" t="str">
        <f>'liste équipes'!H8</f>
        <v>Morez</v>
      </c>
    </row>
    <row r="12" spans="2:17" ht="12.75">
      <c r="B12" s="3">
        <f>IF(D12="","",IF(D12&gt;F12,3)+IF(D12=F12,2,1))</f>
      </c>
      <c r="C12" s="24" t="str">
        <f>Q10</f>
        <v>Clairvaux</v>
      </c>
      <c r="D12" s="25"/>
      <c r="E12" s="38" t="str">
        <f>Q8</f>
        <v>Moissey</v>
      </c>
      <c r="F12" s="27"/>
      <c r="G12" s="3">
        <f>IF(F12="","",IF(F12&gt;D12,3)+IF(F12=D12,2,1))</f>
      </c>
      <c r="H12" s="2"/>
      <c r="I12" s="3">
        <f>IF(K12="","",IF(K12&gt;M12,3)+IF(K12=M12,2,1))</f>
      </c>
      <c r="J12" s="24" t="str">
        <f>Q11</f>
        <v>Morez</v>
      </c>
      <c r="K12" s="25"/>
      <c r="L12" s="26" t="str">
        <f>Q9</f>
        <v>Gouriboule</v>
      </c>
      <c r="M12" s="27"/>
      <c r="N12" s="3">
        <f>IF(M12="","",IF(M12&gt;K12,3)+IF(M12=K12,2,1))</f>
      </c>
      <c r="P12" s="16">
        <v>6</v>
      </c>
      <c r="Q12" s="4" t="str">
        <f>'liste équipes'!H9</f>
        <v>PBJ</v>
      </c>
    </row>
    <row r="13" spans="2:17" ht="12.75">
      <c r="B13" s="3">
        <f>IF(D13="","",IF(D13&gt;F13,3)+IF(D13=F13,2,1))</f>
      </c>
      <c r="C13" s="28" t="str">
        <f>Q7</f>
        <v>Champvans 1</v>
      </c>
      <c r="D13" s="29"/>
      <c r="E13" s="30" t="str">
        <f>Q11</f>
        <v>Morez</v>
      </c>
      <c r="F13" s="31"/>
      <c r="G13" s="3">
        <f>IF(F13="","",IF(F13&gt;D13,3)+IF(F13=D13,2,1))</f>
      </c>
      <c r="H13" s="2"/>
      <c r="I13" s="3">
        <f>IF(K13="","",IF(K13&gt;M13,3)+IF(K13=M13,2,1))</f>
      </c>
      <c r="J13" s="28" t="str">
        <f>Q8</f>
        <v>Moissey</v>
      </c>
      <c r="K13" s="29"/>
      <c r="L13" s="30" t="str">
        <f>Q7</f>
        <v>Champvans 1</v>
      </c>
      <c r="M13" s="31"/>
      <c r="N13" s="3">
        <f>IF(M13="","",IF(M13&gt;K13,3)+IF(M13=K13,2,1))</f>
      </c>
      <c r="P13" s="16">
        <v>7</v>
      </c>
      <c r="Q13" s="4">
        <f>'liste équipes'!H10</f>
        <v>0</v>
      </c>
    </row>
    <row r="14" spans="2:17" ht="12.75">
      <c r="B14" s="3">
        <f>IF(D14="","",IF(D14&gt;F14,3)+IF(D14=F14,2,1))</f>
      </c>
      <c r="C14" s="21"/>
      <c r="D14" s="3"/>
      <c r="E14" s="21"/>
      <c r="F14" s="3"/>
      <c r="G14" s="3">
        <f>IF(F14="","",IF(F14&gt;D14,3)+IF(F14=D14,2,1))</f>
      </c>
      <c r="H14" s="2"/>
      <c r="I14" s="3">
        <f>IF(K14="","",IF(K14&gt;M14,3)+IF(K14=M14,2,1))</f>
      </c>
      <c r="J14" s="36"/>
      <c r="K14" s="3"/>
      <c r="L14" s="21"/>
      <c r="M14" s="3"/>
      <c r="N14" s="3">
        <f>IF(M14="","",IF(M14&gt;K14,3)+IF(M14=K14,2,1))</f>
      </c>
      <c r="P14" s="16">
        <v>8</v>
      </c>
      <c r="Q14" s="4" t="e">
        <f>'liste équipes'!#REF!</f>
        <v>#REF!</v>
      </c>
    </row>
    <row r="15" spans="2:17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O15" s="17"/>
      <c r="P15" s="17"/>
      <c r="Q15" s="17"/>
    </row>
    <row r="16" spans="2:17" ht="12.75">
      <c r="B16" s="2"/>
      <c r="C16" s="101" t="s">
        <v>36</v>
      </c>
      <c r="D16" s="102"/>
      <c r="E16" s="99" t="str">
        <f>Honneur!E16</f>
        <v>11/10/2020 à 14h30</v>
      </c>
      <c r="F16" s="100"/>
      <c r="G16" s="3"/>
      <c r="H16" s="2"/>
      <c r="I16" s="2"/>
      <c r="J16" s="92"/>
      <c r="K16" s="92"/>
      <c r="L16" s="94"/>
      <c r="M16" s="95"/>
      <c r="N16" s="3"/>
      <c r="O16" s="17"/>
      <c r="P16" s="17"/>
      <c r="Q16" s="17"/>
    </row>
    <row r="17" spans="2:17" ht="12.75">
      <c r="B17" s="3">
        <f>IF($D17="","",IF($D17&gt;$F17,3)+IF($D17=$F17,2,1))</f>
      </c>
      <c r="C17" s="24" t="str">
        <f>Q11</f>
        <v>Morez</v>
      </c>
      <c r="D17" s="25"/>
      <c r="E17" s="26" t="str">
        <f>Q12</f>
        <v>PBJ</v>
      </c>
      <c r="F17" s="27"/>
      <c r="G17" s="3">
        <f>IF($F17="","",IF($F17&gt;$D17,3)+IF($F17=$D17,2,1))</f>
      </c>
      <c r="H17" s="2"/>
      <c r="I17" s="3">
        <f>IF(K17="","",IF(K17&gt;M17,3)+IF(K17=M17,2,1))</f>
      </c>
      <c r="J17" s="21"/>
      <c r="K17" s="3"/>
      <c r="L17" s="21"/>
      <c r="M17" s="3"/>
      <c r="N17" s="3">
        <f>IF(M17="","",IF(M17&gt;K17,3)+IF(M17=K17,2,1))</f>
      </c>
      <c r="O17" s="17"/>
      <c r="P17" s="17"/>
      <c r="Q17" s="40"/>
    </row>
    <row r="18" spans="2:17" ht="12.75">
      <c r="B18" s="3">
        <f>IF(D18="","",IF(D18&gt;F18,3)+IF(D18=F18,2,1))</f>
      </c>
      <c r="C18" s="24" t="str">
        <f>Q7</f>
        <v>Champvans 1</v>
      </c>
      <c r="D18" s="25"/>
      <c r="E18" s="26" t="str">
        <f>Q10</f>
        <v>Clairvaux</v>
      </c>
      <c r="F18" s="27"/>
      <c r="G18" s="3">
        <f>IF(F18="","",IF(F18&gt;D18,3)+IF(F18=D18,2,1))</f>
      </c>
      <c r="H18" s="2"/>
      <c r="I18" s="3">
        <f>IF(K18="","",IF(K18&gt;M18,3)+IF(K18=M18,2,1))</f>
      </c>
      <c r="J18" s="21"/>
      <c r="K18" s="3"/>
      <c r="L18" s="21"/>
      <c r="M18" s="3"/>
      <c r="N18" s="3">
        <f>IF(M18="","",IF(M18&gt;K18,3)+IF(M18=K18,2,1))</f>
      </c>
      <c r="O18" s="17"/>
      <c r="P18" s="17"/>
      <c r="Q18" s="40"/>
    </row>
    <row r="19" spans="2:17" ht="12.75">
      <c r="B19" s="3">
        <f>IF(D19="","",IF(D19&gt;F19,3)+IF(D19=F19,2,1))</f>
      </c>
      <c r="C19" s="28" t="str">
        <f>Q9</f>
        <v>Gouriboule</v>
      </c>
      <c r="D19" s="29"/>
      <c r="E19" s="30" t="str">
        <f>Q8</f>
        <v>Moissey</v>
      </c>
      <c r="F19" s="31"/>
      <c r="G19" s="3">
        <f>IF(F19="","",IF(F19&gt;D19,3)+IF(F19=D19,2,1))</f>
      </c>
      <c r="H19" s="2"/>
      <c r="I19" s="3">
        <f>IF(K19="","",IF(K19&gt;M19,3)+IF(K19=M19,2,1))</f>
      </c>
      <c r="J19" s="21"/>
      <c r="K19" s="3"/>
      <c r="L19" s="21"/>
      <c r="M19" s="3"/>
      <c r="N19" s="3">
        <f>IF(M19="","",IF(M19&gt;K19,3)+IF(M19=K19,2,1))</f>
      </c>
      <c r="O19" s="17"/>
      <c r="P19" s="17"/>
      <c r="Q19" s="40"/>
    </row>
  </sheetData>
  <sheetProtection selectLockedCells="1" selectUnlockedCells="1"/>
  <mergeCells count="15">
    <mergeCell ref="Q5:Q6"/>
    <mergeCell ref="C16:D16"/>
    <mergeCell ref="E16:F16"/>
    <mergeCell ref="C1:O1"/>
    <mergeCell ref="C2:L2"/>
    <mergeCell ref="C10:D10"/>
    <mergeCell ref="E10:F10"/>
    <mergeCell ref="J4:K4"/>
    <mergeCell ref="L4:M4"/>
    <mergeCell ref="J10:K10"/>
    <mergeCell ref="L10:M10"/>
    <mergeCell ref="C4:D4"/>
    <mergeCell ref="E4:F4"/>
    <mergeCell ref="J16:K16"/>
    <mergeCell ref="L16:M16"/>
  </mergeCells>
  <conditionalFormatting sqref="M1:O3 F1:H3 F20:H65536 M20:O65536">
    <cfRule type="cellIs" priority="19" dxfId="2" operator="greaterThan" stopIfTrue="1">
      <formula>D1</formula>
    </cfRule>
    <cfRule type="cellIs" priority="20" dxfId="1" operator="lessThan" stopIfTrue="1">
      <formula>D1</formula>
    </cfRule>
    <cfRule type="cellIs" priority="21" dxfId="0" operator="equal" stopIfTrue="1">
      <formula>D1</formula>
    </cfRule>
  </conditionalFormatting>
  <conditionalFormatting sqref="D3 K1:K3 D1 D20:D65536 K20:K65536">
    <cfRule type="cellIs" priority="22" dxfId="2" operator="greaterThan" stopIfTrue="1">
      <formula>F1</formula>
    </cfRule>
    <cfRule type="cellIs" priority="23" dxfId="1" operator="lessThan" stopIfTrue="1">
      <formula>F1</formula>
    </cfRule>
    <cfRule type="cellIs" priority="24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horizontalDpi="300" verticalDpi="3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5">
    <tabColor theme="7" tint="-0.24997000396251678"/>
    <pageSetUpPr fitToPage="1"/>
  </sheetPr>
  <dimension ref="B1:Q24"/>
  <sheetViews>
    <sheetView zoomScale="120" zoomScaleNormal="120" zoomScalePageLayoutView="0" workbookViewId="0" topLeftCell="A1">
      <selection activeCell="P1" sqref="P1:Q16384"/>
    </sheetView>
  </sheetViews>
  <sheetFormatPr defaultColWidth="11.421875" defaultRowHeight="12.75"/>
  <cols>
    <col min="1" max="1" width="2.28125" style="11" customWidth="1"/>
    <col min="2" max="2" width="4.140625" style="11" customWidth="1"/>
    <col min="3" max="3" width="15.7109375" style="11" customWidth="1"/>
    <col min="4" max="4" width="4.7109375" style="11" customWidth="1"/>
    <col min="5" max="5" width="15.7109375" style="11" customWidth="1"/>
    <col min="6" max="6" width="4.57421875" style="11" customWidth="1"/>
    <col min="7" max="7" width="2.57421875" style="11" customWidth="1"/>
    <col min="8" max="8" width="2.421875" style="11" customWidth="1"/>
    <col min="9" max="9" width="3.00390625" style="11" customWidth="1"/>
    <col min="10" max="10" width="15.7109375" style="11" customWidth="1"/>
    <col min="11" max="11" width="4.7109375" style="11" customWidth="1"/>
    <col min="12" max="12" width="15.7109375" style="11" customWidth="1"/>
    <col min="13" max="13" width="4.28125" style="11" customWidth="1"/>
    <col min="14" max="14" width="5.140625" style="11" customWidth="1"/>
    <col min="15" max="15" width="2.28125" style="11" customWidth="1"/>
    <col min="16" max="16" width="3.7109375" style="11" hidden="1" customWidth="1"/>
    <col min="17" max="17" width="14.28125" style="11" hidden="1" customWidth="1"/>
    <col min="18" max="16384" width="11.421875" style="11" customWidth="1"/>
  </cols>
  <sheetData>
    <row r="1" spans="3:15" ht="20.25">
      <c r="C1" s="96" t="str">
        <f>Elite!C1</f>
        <v>Championnat Des Clubs - Année 2020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3:15" ht="20.25" customHeight="1">
      <c r="C2" s="87" t="s">
        <v>144</v>
      </c>
      <c r="D2" s="96"/>
      <c r="E2" s="96"/>
      <c r="F2" s="96"/>
      <c r="G2" s="96"/>
      <c r="H2" s="96"/>
      <c r="I2" s="96"/>
      <c r="J2" s="96"/>
      <c r="K2" s="96"/>
      <c r="L2" s="96"/>
      <c r="M2" s="18"/>
      <c r="N2" s="18"/>
      <c r="O2" s="18"/>
    </row>
    <row r="3" ht="15" customHeight="1"/>
    <row r="4" spans="2:17" ht="12.75">
      <c r="B4" s="2"/>
      <c r="C4" s="101" t="s">
        <v>32</v>
      </c>
      <c r="D4" s="102"/>
      <c r="E4" s="99" t="str">
        <f>'1ère division'!E4:F4</f>
        <v>29/03/2020 à 8h30</v>
      </c>
      <c r="F4" s="100"/>
      <c r="G4" s="2"/>
      <c r="H4" s="2"/>
      <c r="I4" s="2"/>
      <c r="J4" s="101" t="s">
        <v>33</v>
      </c>
      <c r="K4" s="102"/>
      <c r="L4" s="103" t="str">
        <f>'1ère division'!L4:M4</f>
        <v>29/03/2020 à 14h30</v>
      </c>
      <c r="M4" s="100"/>
      <c r="N4" s="2"/>
      <c r="P4" s="12"/>
      <c r="Q4" s="12"/>
    </row>
    <row r="5" spans="2:17" ht="12.75">
      <c r="B5" s="3">
        <f>IF($D5="","",IF($D5&gt;$F5,3)+IF($D5=$F5,2,1))</f>
      </c>
      <c r="C5" s="24" t="str">
        <f>Q7</f>
        <v>Mont sous Vaudrey 2</v>
      </c>
      <c r="D5" s="25"/>
      <c r="E5" s="26" t="str">
        <f>Q12</f>
        <v>Mont sou Vaudrey 1</v>
      </c>
      <c r="F5" s="27"/>
      <c r="G5" s="3">
        <f>IF($F5="","",IF($F5&gt;$D5,3)+IF($F5=$D5,2,1))</f>
      </c>
      <c r="H5" s="2"/>
      <c r="I5" s="3">
        <f>IF(K5="","",IF(K5&gt;M5,3)+IF(K5=M5,2,1))</f>
      </c>
      <c r="J5" s="24" t="str">
        <f>Q12</f>
        <v>Mont sou Vaudrey 1</v>
      </c>
      <c r="K5" s="25"/>
      <c r="L5" s="26" t="str">
        <f>Q8</f>
        <v>DPC 1</v>
      </c>
      <c r="M5" s="27"/>
      <c r="N5" s="3">
        <f>IF(M5="","",IF(M5&gt;K5,3)+IF(M5=K5,2,1))</f>
      </c>
      <c r="Q5" s="97" t="s">
        <v>39</v>
      </c>
    </row>
    <row r="6" spans="2:17" ht="12.75">
      <c r="B6" s="3">
        <f>IF(D6="","",IF(D6&gt;F6,3)+IF(D6=F6,2,1))</f>
      </c>
      <c r="C6" s="24" t="str">
        <f>Q8</f>
        <v>DPC 1</v>
      </c>
      <c r="D6" s="25"/>
      <c r="E6" s="26" t="str">
        <f>Q11</f>
        <v>Poligny</v>
      </c>
      <c r="F6" s="27"/>
      <c r="G6" s="3">
        <f>IF($F6="","",IF($F6&gt;$D6,3)+IF($F6=$D6,2,1))</f>
      </c>
      <c r="H6" s="2"/>
      <c r="I6" s="3">
        <f>IF(K6="","",IF(K6&gt;M6,3)+IF(K6=M6,2,1))</f>
      </c>
      <c r="J6" s="24" t="str">
        <f>Q9</f>
        <v>Salins</v>
      </c>
      <c r="K6" s="25"/>
      <c r="L6" s="26" t="str">
        <f>Q7</f>
        <v>Mont sous Vaudrey 2</v>
      </c>
      <c r="M6" s="27"/>
      <c r="N6" s="3">
        <f>IF(M6="","",IF(M6&gt;K6,3)+IF(M6=K6,2,1))</f>
      </c>
      <c r="Q6" s="98"/>
    </row>
    <row r="7" spans="2:17" ht="12.75">
      <c r="B7" s="3">
        <f>IF(D7="","",IF(D7&gt;F7,3)+IF(D7=F7,2,1))</f>
      </c>
      <c r="C7" s="28" t="str">
        <f>Q10</f>
        <v>Champvans 2</v>
      </c>
      <c r="D7" s="29"/>
      <c r="E7" s="30" t="str">
        <f>Q9</f>
        <v>Salins</v>
      </c>
      <c r="F7" s="31"/>
      <c r="G7" s="3">
        <f>IF($F7="","",IF($F7&gt;$D7,3)+IF($F7=$D7,2,1))</f>
      </c>
      <c r="H7" s="2"/>
      <c r="I7" s="3">
        <f>IF(K7="","",IF(K7&gt;M7,3)+IF(K7=M7,2,1))</f>
      </c>
      <c r="J7" s="28" t="str">
        <f>Q11</f>
        <v>Poligny</v>
      </c>
      <c r="K7" s="29"/>
      <c r="L7" s="30" t="str">
        <f>Q10</f>
        <v>Champvans 2</v>
      </c>
      <c r="M7" s="31"/>
      <c r="N7" s="3">
        <f>IF(M7="","",IF(M7&gt;K7,3)+IF(M7=K7,2,1))</f>
      </c>
      <c r="P7" s="19">
        <v>1</v>
      </c>
      <c r="Q7" s="20" t="str">
        <f>'liste équipes'!I4</f>
        <v>Mont sous Vaudrey 2</v>
      </c>
    </row>
    <row r="8" spans="2:17" ht="12.75">
      <c r="B8" s="3">
        <f>IF(D8="","",IF(D8&gt;F8,3)+IF(D8=F8,2,1))</f>
      </c>
      <c r="C8" s="21"/>
      <c r="D8" s="3"/>
      <c r="E8" s="21"/>
      <c r="F8" s="3"/>
      <c r="G8" s="3">
        <f>IF(F8="","",IF(F8&gt;D8,3)+IF(F8=D8,2,1))</f>
      </c>
      <c r="H8" s="2"/>
      <c r="I8" s="3">
        <f>IF(K8="","",IF(K8&gt;M8,3)+IF(K8=M8,2,1))</f>
      </c>
      <c r="J8" s="21"/>
      <c r="K8" s="3"/>
      <c r="L8" s="21"/>
      <c r="M8" s="3"/>
      <c r="N8" s="3">
        <f>IF(M8="","",IF(M8&gt;K8,3)+IF(M8=K8,2,1))</f>
      </c>
      <c r="P8" s="19">
        <v>2</v>
      </c>
      <c r="Q8" s="20" t="str">
        <f>'liste équipes'!I5</f>
        <v>DPC 1</v>
      </c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19">
        <v>3</v>
      </c>
      <c r="Q9" s="20" t="str">
        <f>'liste équipes'!I6</f>
        <v>Salins</v>
      </c>
    </row>
    <row r="10" spans="2:17" ht="12.75">
      <c r="B10" s="2"/>
      <c r="C10" s="101" t="s">
        <v>34</v>
      </c>
      <c r="D10" s="102"/>
      <c r="E10" s="99" t="str">
        <f>'1ère division'!E10:F10</f>
        <v>20/09/2020 à 8h30</v>
      </c>
      <c r="F10" s="100"/>
      <c r="G10" s="2"/>
      <c r="H10" s="2"/>
      <c r="I10" s="2"/>
      <c r="J10" s="101" t="s">
        <v>35</v>
      </c>
      <c r="K10" s="102"/>
      <c r="L10" s="103" t="str">
        <f>'1ère division'!L10:M10</f>
        <v>20/09/2020 à 14h30</v>
      </c>
      <c r="M10" s="100"/>
      <c r="N10" s="2"/>
      <c r="P10" s="19">
        <v>4</v>
      </c>
      <c r="Q10" s="20" t="str">
        <f>'liste équipes'!I7</f>
        <v>Champvans 2</v>
      </c>
    </row>
    <row r="11" spans="2:17" ht="12.75">
      <c r="B11" s="3">
        <f>IF($D11="","",IF($D11&gt;$F11,3)+IF($D11=$F11,2,1))</f>
      </c>
      <c r="C11" s="37" t="str">
        <f>Q9</f>
        <v>Salins</v>
      </c>
      <c r="D11" s="25"/>
      <c r="E11" s="38" t="str">
        <f>Q12</f>
        <v>Mont sou Vaudrey 1</v>
      </c>
      <c r="F11" s="27"/>
      <c r="G11" s="3">
        <f>IF($F11="","",IF($F11&gt;$D11,3)+IF($F11=$D11,2,1))</f>
      </c>
      <c r="H11" s="2"/>
      <c r="I11" s="3">
        <f>IF(K11="","",IF(K11&gt;M11,3)+IF(K11=M11,2,1))</f>
      </c>
      <c r="J11" s="24" t="str">
        <f>Q12</f>
        <v>Mont sou Vaudrey 1</v>
      </c>
      <c r="K11" s="25"/>
      <c r="L11" s="26" t="str">
        <f>Q10</f>
        <v>Champvans 2</v>
      </c>
      <c r="M11" s="27"/>
      <c r="N11" s="3">
        <f>IF(M11="","",IF(M11&gt;K11,3)+IF(M11=K11,2,1))</f>
      </c>
      <c r="P11" s="19">
        <v>5</v>
      </c>
      <c r="Q11" s="20" t="str">
        <f>'liste équipes'!I8</f>
        <v>Poligny</v>
      </c>
    </row>
    <row r="12" spans="2:17" ht="12.75">
      <c r="B12" s="3">
        <f>IF(D12="","",IF(D12&gt;F12,3)+IF(D12=F12,2,1))</f>
      </c>
      <c r="C12" s="24" t="str">
        <f>Q10</f>
        <v>Champvans 2</v>
      </c>
      <c r="D12" s="25"/>
      <c r="E12" s="38" t="str">
        <f>Q8</f>
        <v>DPC 1</v>
      </c>
      <c r="F12" s="27"/>
      <c r="G12" s="3">
        <f>IF(F12="","",IF(F12&gt;D12,3)+IF(F12=D12,2,1))</f>
      </c>
      <c r="H12" s="2"/>
      <c r="I12" s="3">
        <f>IF(K12="","",IF(K12&gt;M12,3)+IF(K12=M12,2,1))</f>
      </c>
      <c r="J12" s="24" t="str">
        <f>Q11</f>
        <v>Poligny</v>
      </c>
      <c r="K12" s="25"/>
      <c r="L12" s="26" t="str">
        <f>Q9</f>
        <v>Salins</v>
      </c>
      <c r="M12" s="27"/>
      <c r="N12" s="3">
        <f>IF(M12="","",IF(M12&gt;K12,3)+IF(M12=K12,2,1))</f>
      </c>
      <c r="P12" s="19">
        <v>6</v>
      </c>
      <c r="Q12" s="20" t="str">
        <f>'liste équipes'!I9</f>
        <v>Mont sou Vaudrey 1</v>
      </c>
    </row>
    <row r="13" spans="2:17" ht="12.75">
      <c r="B13" s="3">
        <f>IF(D13="","",IF(D13&gt;F13,3)+IF(D13=F13,2,1))</f>
      </c>
      <c r="C13" s="28" t="str">
        <f>Q7</f>
        <v>Mont sous Vaudrey 2</v>
      </c>
      <c r="D13" s="29"/>
      <c r="E13" s="30" t="str">
        <f>Q11</f>
        <v>Poligny</v>
      </c>
      <c r="F13" s="31"/>
      <c r="G13" s="3">
        <f>IF(F13="","",IF(F13&gt;D13,3)+IF(F13=D13,2,1))</f>
      </c>
      <c r="H13" s="2"/>
      <c r="I13" s="3">
        <f>IF(K13="","",IF(K13&gt;M13,3)+IF(K13=M13,2,1))</f>
      </c>
      <c r="J13" s="28" t="str">
        <f>Q8</f>
        <v>DPC 1</v>
      </c>
      <c r="K13" s="29"/>
      <c r="L13" s="30" t="str">
        <f>Q7</f>
        <v>Mont sous Vaudrey 2</v>
      </c>
      <c r="M13" s="31"/>
      <c r="N13" s="3">
        <f>IF(M13="","",IF(M13&gt;K13,3)+IF(M13=K13,2,1))</f>
      </c>
      <c r="P13" s="19">
        <v>7</v>
      </c>
      <c r="Q13" s="20">
        <f>'liste équipes'!I10</f>
        <v>0</v>
      </c>
    </row>
    <row r="14" spans="2:17" ht="12.75">
      <c r="B14" s="3">
        <f>IF(D14="","",IF(D14&gt;F14,3)+IF(D14=F14,2,1))</f>
      </c>
      <c r="C14" s="21"/>
      <c r="D14" s="3"/>
      <c r="E14" s="21"/>
      <c r="F14" s="3"/>
      <c r="G14" s="3">
        <f>IF(F14="","",IF(F14&gt;D14,3)+IF(F14=D14,2,1))</f>
      </c>
      <c r="H14" s="2"/>
      <c r="I14" s="3">
        <f>IF(K14="","",IF(K14&gt;M14,3)+IF(K14=M14,2,1))</f>
      </c>
      <c r="J14" s="36"/>
      <c r="K14" s="3"/>
      <c r="L14" s="21"/>
      <c r="M14" s="3"/>
      <c r="N14" s="3">
        <f>IF(M14="","",IF(M14&gt;K14,3)+IF(M14=K14,2,1))</f>
      </c>
      <c r="P14" s="19">
        <v>8</v>
      </c>
      <c r="Q14" s="20" t="e">
        <f>'liste équipes'!#REF!</f>
        <v>#REF!</v>
      </c>
    </row>
    <row r="15" spans="2:17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12"/>
    </row>
    <row r="16" spans="2:14" ht="12.75">
      <c r="B16" s="2"/>
      <c r="C16" s="101" t="s">
        <v>36</v>
      </c>
      <c r="D16" s="102"/>
      <c r="E16" s="99" t="str">
        <f>'1ère division'!E16:F16</f>
        <v>11/10/2020 à 14h30</v>
      </c>
      <c r="F16" s="100"/>
      <c r="G16" s="3"/>
      <c r="H16" s="2"/>
      <c r="I16" s="2"/>
      <c r="J16" s="92"/>
      <c r="K16" s="92"/>
      <c r="L16" s="94"/>
      <c r="M16" s="95"/>
      <c r="N16" s="3"/>
    </row>
    <row r="17" spans="2:14" ht="12.75">
      <c r="B17" s="3">
        <f>IF($D17="","",IF($D17&gt;$F17,3)+IF($D17=$F17,2,1))</f>
      </c>
      <c r="C17" s="24" t="str">
        <f>Q11</f>
        <v>Poligny</v>
      </c>
      <c r="D17" s="25"/>
      <c r="E17" s="26" t="str">
        <f>Q12</f>
        <v>Mont sou Vaudrey 1</v>
      </c>
      <c r="F17" s="27"/>
      <c r="G17" s="3">
        <f>IF($F17="","",IF($F17&gt;$D17,3)+IF($F17=$D17,2,1))</f>
      </c>
      <c r="H17" s="2"/>
      <c r="I17" s="3">
        <f>IF(K17="","",IF(K17&gt;M17,3)+IF(K17=M17,2,1))</f>
      </c>
      <c r="J17" s="21"/>
      <c r="K17" s="3"/>
      <c r="L17" s="21"/>
      <c r="M17" s="3"/>
      <c r="N17" s="3">
        <f>IF(M17="","",IF(M17&gt;K17,3)+IF(M17=K17,2,1))</f>
      </c>
    </row>
    <row r="18" spans="2:17" ht="12.75">
      <c r="B18" s="3">
        <f>IF(D18="","",IF(D18&gt;F18,3)+IF(D18=F18,2,1))</f>
      </c>
      <c r="C18" s="24" t="str">
        <f>Q7</f>
        <v>Mont sous Vaudrey 2</v>
      </c>
      <c r="D18" s="25"/>
      <c r="E18" s="26" t="str">
        <f>Q10</f>
        <v>Champvans 2</v>
      </c>
      <c r="F18" s="27"/>
      <c r="G18" s="3">
        <f>IF(F18="","",IF(F18&gt;D18,3)+IF(F18=D18,2,1))</f>
      </c>
      <c r="H18" s="2"/>
      <c r="I18" s="3">
        <f>IF(K18="","",IF(K18&gt;M18,3)+IF(K18=M18,2,1))</f>
      </c>
      <c r="J18" s="21"/>
      <c r="K18" s="3"/>
      <c r="L18" s="21"/>
      <c r="M18" s="3"/>
      <c r="N18" s="3">
        <f>IF(M18="","",IF(M18&gt;K18,3)+IF(M18=K18,2,1))</f>
      </c>
      <c r="Q18" s="45"/>
    </row>
    <row r="19" spans="2:17" ht="12.75">
      <c r="B19" s="3">
        <f>IF(D19="","",IF(D19&gt;F19,3)+IF(D19=F19,2,1))</f>
      </c>
      <c r="C19" s="28" t="str">
        <f>Q9</f>
        <v>Salins</v>
      </c>
      <c r="D19" s="29"/>
      <c r="E19" s="30" t="str">
        <f>Q8</f>
        <v>DPC 1</v>
      </c>
      <c r="F19" s="31"/>
      <c r="G19" s="3">
        <f>IF(F19="","",IF(F19&gt;D19,3)+IF(F19=D19,2,1))</f>
      </c>
      <c r="H19" s="2"/>
      <c r="I19" s="3">
        <f>IF(K19="","",IF(K19&gt;M19,3)+IF(K19=M19,2,1))</f>
      </c>
      <c r="J19" s="21"/>
      <c r="K19" s="3"/>
      <c r="L19" s="21"/>
      <c r="M19" s="3"/>
      <c r="N19" s="3">
        <f>IF(M19="","",IF(M19&gt;K19,3)+IF(M19=K19,2,1))</f>
      </c>
      <c r="Q19" s="41"/>
    </row>
    <row r="22" ht="15" customHeight="1"/>
    <row r="24" spans="3:5" ht="12.75">
      <c r="C24" s="12"/>
      <c r="E24" s="12"/>
    </row>
  </sheetData>
  <sheetProtection selectLockedCells="1" selectUnlockedCells="1"/>
  <mergeCells count="15">
    <mergeCell ref="Q5:Q6"/>
    <mergeCell ref="C1:O1"/>
    <mergeCell ref="C2:L2"/>
    <mergeCell ref="J4:K4"/>
    <mergeCell ref="L4:M4"/>
    <mergeCell ref="C10:D10"/>
    <mergeCell ref="E10:F10"/>
    <mergeCell ref="C4:D4"/>
    <mergeCell ref="E4:F4"/>
    <mergeCell ref="J16:K16"/>
    <mergeCell ref="L16:M16"/>
    <mergeCell ref="C16:D16"/>
    <mergeCell ref="E16:F16"/>
    <mergeCell ref="J10:K10"/>
    <mergeCell ref="L10:M10"/>
  </mergeCells>
  <conditionalFormatting sqref="M1:O3 F1:H3 F24:H65536 M20:O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D3 K1:K3 D1 K20:K65536 D24:D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H20:H23">
    <cfRule type="cellIs" priority="31" dxfId="2" operator="greaterThan" stopIfTrue="1">
      <formula>'2ème division - F'!#REF!</formula>
    </cfRule>
    <cfRule type="cellIs" priority="32" dxfId="1" operator="lessThan" stopIfTrue="1">
      <formula>'2ème division - F'!#REF!</formula>
    </cfRule>
    <cfRule type="cellIs" priority="33" dxfId="0" operator="equal" stopIfTrue="1">
      <formula>'2ème division - F'!#REF!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e.maraux</dc:creator>
  <cp:keywords/>
  <dc:description/>
  <cp:lastModifiedBy>Philippe Jarcellat</cp:lastModifiedBy>
  <cp:lastPrinted>2018-02-19T15:38:09Z</cp:lastPrinted>
  <dcterms:created xsi:type="dcterms:W3CDTF">2005-07-10T15:20:57Z</dcterms:created>
  <dcterms:modified xsi:type="dcterms:W3CDTF">2020-02-27T18:58:47Z</dcterms:modified>
  <cp:category/>
  <cp:version/>
  <cp:contentType/>
  <cp:contentStatus/>
</cp:coreProperties>
</file>