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50" tabRatio="835" activeTab="0"/>
  </bookViews>
  <sheets>
    <sheet name="Elite" sheetId="1" r:id="rId1"/>
    <sheet name="Honneur" sheetId="2" r:id="rId2"/>
    <sheet name="Promotion 1" sheetId="3" r:id="rId3"/>
    <sheet name="Promotion 2" sheetId="4" r:id="rId4"/>
    <sheet name="Promotion 3" sheetId="5" r:id="rId5"/>
    <sheet name="Promotion 4" sheetId="6" r:id="rId6"/>
    <sheet name="Promotion 5" sheetId="7" state="hidden" r:id="rId7"/>
    <sheet name="1ère division - F" sheetId="8" r:id="rId8"/>
    <sheet name="2ème division - F" sheetId="9" state="hidden" r:id="rId9"/>
    <sheet name="Vétéran 1" sheetId="10" r:id="rId10"/>
    <sheet name="Vétéran 2" sheetId="11" r:id="rId11"/>
    <sheet name="Vétéran 3" sheetId="12" r:id="rId12"/>
    <sheet name="Vétéran 4" sheetId="13" r:id="rId13"/>
    <sheet name="contacts" sheetId="14" r:id="rId14"/>
    <sheet name="liste équipes" sheetId="15" r:id="rId15"/>
    <sheet name="Feuil2" sheetId="16" state="hidden" r:id="rId16"/>
    <sheet name="Feuil1" sheetId="17" state="hidden" r:id="rId17"/>
  </sheets>
  <definedNames>
    <definedName name="_xlfn.SINGLE" hidden="1">#NAME?</definedName>
    <definedName name="_xlnm.Print_Area" localSheetId="7">'1ère division - F'!$A$1:$N$27</definedName>
    <definedName name="_xlnm.Print_Area" localSheetId="8">'2ème division - F'!$A$1:$N$19</definedName>
    <definedName name="_xlnm.Print_Area" localSheetId="0">'Elite'!$A$1:$N$27</definedName>
    <definedName name="_xlnm.Print_Area" localSheetId="1">'Honneur'!$A$1:$N$20</definedName>
    <definedName name="_xlnm.Print_Area" localSheetId="2">'Promotion 1'!$A$1:$N$21</definedName>
    <definedName name="_xlnm.Print_Area" localSheetId="3">'Promotion 2'!$A$1:$N$21</definedName>
    <definedName name="_xlnm.Print_Area" localSheetId="4">'Promotion 3'!$A$1:$N$21</definedName>
    <definedName name="_xlnm.Print_Area" localSheetId="5">'Promotion 4'!$A$1:$N$21</definedName>
    <definedName name="_xlnm.Print_Area" localSheetId="6">'Promotion 5'!$A$1:$N$21</definedName>
    <definedName name="_xlnm.Print_Area" localSheetId="9">'Vétéran 1'!$A$1:$N$21</definedName>
    <definedName name="_xlnm.Print_Area" localSheetId="10">'Vétéran 2'!$A$1:$N$21</definedName>
    <definedName name="_xlnm.Print_Area" localSheetId="11">'Vétéran 3'!$A$1:$N$21</definedName>
    <definedName name="_xlnm.Print_Area" localSheetId="12">'Vétéran 4'!$A$1:$N$21</definedName>
  </definedNames>
  <calcPr fullCalcOnLoad="1"/>
</workbook>
</file>

<file path=xl/sharedStrings.xml><?xml version="1.0" encoding="utf-8"?>
<sst xmlns="http://schemas.openxmlformats.org/spreadsheetml/2006/main" count="1517" uniqueCount="346">
  <si>
    <t>G</t>
  </si>
  <si>
    <t>N</t>
  </si>
  <si>
    <t>P</t>
  </si>
  <si>
    <t>C</t>
  </si>
  <si>
    <t>D</t>
  </si>
  <si>
    <t>Bletterans 1</t>
  </si>
  <si>
    <t>Champvans 2</t>
  </si>
  <si>
    <t>Champagnole 2</t>
  </si>
  <si>
    <t>PBJ</t>
  </si>
  <si>
    <t>Poligny</t>
  </si>
  <si>
    <t>Honneur</t>
  </si>
  <si>
    <t>Promotion 1</t>
  </si>
  <si>
    <t>Promotion 3</t>
  </si>
  <si>
    <t>Promotion 4</t>
  </si>
  <si>
    <t>Bletterans 3</t>
  </si>
  <si>
    <t>Promotion 2</t>
  </si>
  <si>
    <t>Championnat Départemental des Clubs - Liste des équipes</t>
  </si>
  <si>
    <t xml:space="preserve">Elite </t>
  </si>
  <si>
    <t>MASCULIN</t>
  </si>
  <si>
    <t>FEMININ</t>
  </si>
  <si>
    <t>DPC 1</t>
  </si>
  <si>
    <t>ABJ 3</t>
  </si>
  <si>
    <t>Salins 2</t>
  </si>
  <si>
    <t>Mont Vaudrey 2</t>
  </si>
  <si>
    <t>Bletterans 2</t>
  </si>
  <si>
    <t>Champagnole 1</t>
  </si>
  <si>
    <t>Clairvaux</t>
  </si>
  <si>
    <t>Arinthod 2</t>
  </si>
  <si>
    <t>Gouriboule</t>
  </si>
  <si>
    <t>Pont de Poitte 1</t>
  </si>
  <si>
    <t>Moirans 2</t>
  </si>
  <si>
    <t>Arinthod 1</t>
  </si>
  <si>
    <t>Pont de Poitte 2</t>
  </si>
  <si>
    <t>Damparis 2</t>
  </si>
  <si>
    <t>Morez</t>
  </si>
  <si>
    <t xml:space="preserve">PBJ </t>
  </si>
  <si>
    <t xml:space="preserve">Match 1 </t>
  </si>
  <si>
    <t>Match 2</t>
  </si>
  <si>
    <t>Match 3</t>
  </si>
  <si>
    <t>Match 4</t>
  </si>
  <si>
    <t>Match 5</t>
  </si>
  <si>
    <t>Match 6</t>
  </si>
  <si>
    <t>Match 7</t>
  </si>
  <si>
    <t>Diff</t>
  </si>
  <si>
    <t>PP</t>
  </si>
  <si>
    <t>PC</t>
  </si>
  <si>
    <t xml:space="preserve">   Match</t>
  </si>
  <si>
    <t>Pts</t>
  </si>
  <si>
    <t>Promotion - Poule 1</t>
  </si>
  <si>
    <t>Promotion - Poule 2</t>
  </si>
  <si>
    <t>Promotion - Poule 3</t>
  </si>
  <si>
    <t>Montmorot 1</t>
  </si>
  <si>
    <t>Morez 1</t>
  </si>
  <si>
    <t>TRIBUT Maurice</t>
  </si>
  <si>
    <t>06 87 93 10 96</t>
  </si>
  <si>
    <t>OUTREY Yvette</t>
  </si>
  <si>
    <t>03 84 82 15 00</t>
  </si>
  <si>
    <t>OUTREY Gilles</t>
  </si>
  <si>
    <t>LAMEIRAS Georges</t>
  </si>
  <si>
    <t>06 45 52 12 67</t>
  </si>
  <si>
    <t>MONNET Alexandra</t>
  </si>
  <si>
    <t>alexandra_monnet@msn.com</t>
  </si>
  <si>
    <t>06 31 85 82 88</t>
  </si>
  <si>
    <t>PIARD Michel</t>
  </si>
  <si>
    <t>ABJ</t>
  </si>
  <si>
    <t>1ère division</t>
  </si>
  <si>
    <t>2ème division</t>
  </si>
  <si>
    <t>ARBOIS</t>
  </si>
  <si>
    <t>ARINTHOD</t>
  </si>
  <si>
    <t>BLETTERANS</t>
  </si>
  <si>
    <t>nicole.tribut@orange.fr</t>
  </si>
  <si>
    <t>CHAMPAGNOLE</t>
  </si>
  <si>
    <t>CHAMPVANS</t>
  </si>
  <si>
    <t xml:space="preserve">DAMPARIS </t>
  </si>
  <si>
    <t xml:space="preserve">DPC </t>
  </si>
  <si>
    <t>MONTMOROT</t>
  </si>
  <si>
    <t>GARNIER Cathy</t>
  </si>
  <si>
    <t>cathygarnier@sfr.fr</t>
  </si>
  <si>
    <t>06 15 62 18 71</t>
  </si>
  <si>
    <t>MOREZ</t>
  </si>
  <si>
    <t>PCHS</t>
  </si>
  <si>
    <t>SALINS</t>
  </si>
  <si>
    <t>PONT DE POITTE</t>
  </si>
  <si>
    <t>ST CLAUDE</t>
  </si>
  <si>
    <t>MONT VAUDREY</t>
  </si>
  <si>
    <t>POLIGNY</t>
  </si>
  <si>
    <t>Foncine le Haut</t>
  </si>
  <si>
    <t>FONCINE</t>
  </si>
  <si>
    <t>CLAIRVAUX</t>
  </si>
  <si>
    <t>MOIRANS</t>
  </si>
  <si>
    <t>GOURIBOULE</t>
  </si>
  <si>
    <t>oui</t>
  </si>
  <si>
    <t>?</t>
  </si>
  <si>
    <t>promo</t>
  </si>
  <si>
    <t>non</t>
  </si>
  <si>
    <t>DPC 2</t>
  </si>
  <si>
    <t>Mont Vaudrey 1</t>
  </si>
  <si>
    <t>Orgelet 1</t>
  </si>
  <si>
    <t>ORGELET</t>
  </si>
  <si>
    <t>pas</t>
  </si>
  <si>
    <t>Salins 3</t>
  </si>
  <si>
    <t>CAMELIN Pascale</t>
  </si>
  <si>
    <t>06 84 81 22 84</t>
  </si>
  <si>
    <t>Moissey</t>
  </si>
  <si>
    <t>06 07 04 84 69</t>
  </si>
  <si>
    <t>goliath39@free.fr</t>
  </si>
  <si>
    <t>OLIVIER Laurent</t>
  </si>
  <si>
    <t>lo.olivier@orange.fr</t>
  </si>
  <si>
    <t>06 81 13 35 08</t>
  </si>
  <si>
    <t>Salins</t>
  </si>
  <si>
    <t>GAGLIARDI Anne</t>
  </si>
  <si>
    <t>jy.gagliardi@wanadoo.fr</t>
  </si>
  <si>
    <t>06 72 10 75 61</t>
  </si>
  <si>
    <t>Orgelet 3</t>
  </si>
  <si>
    <t>Damparis</t>
  </si>
  <si>
    <t>piard.michel@neuf.fr</t>
  </si>
  <si>
    <t>Moissey 2</t>
  </si>
  <si>
    <t>PATEY René</t>
  </si>
  <si>
    <t>DPC 3</t>
  </si>
  <si>
    <t>Moirans</t>
  </si>
  <si>
    <t>pascalecamelin25@sfr.fr</t>
  </si>
  <si>
    <t>VETERAN</t>
  </si>
  <si>
    <t>Moirans 1</t>
  </si>
  <si>
    <t>Sportivement Pétanque</t>
  </si>
  <si>
    <t>1er G</t>
  </si>
  <si>
    <t>2è G</t>
  </si>
  <si>
    <t xml:space="preserve">Champvans </t>
  </si>
  <si>
    <t>3è G</t>
  </si>
  <si>
    <t>Elite</t>
  </si>
  <si>
    <t>1ère division - F</t>
  </si>
  <si>
    <t>2ème division - F</t>
  </si>
  <si>
    <t>Promotion 5</t>
  </si>
  <si>
    <t>1er groupe</t>
  </si>
  <si>
    <t>2ème groupe</t>
  </si>
  <si>
    <t>3ème groupe</t>
  </si>
  <si>
    <t>06 61 51 06 44             </t>
  </si>
  <si>
    <t>PELLOTIER Gérard</t>
  </si>
  <si>
    <t>gerardpellotier@yahoo.fr</t>
  </si>
  <si>
    <t>ABJ 1</t>
  </si>
  <si>
    <t>ABJ 2</t>
  </si>
  <si>
    <t>Vétéran - 1er groupe</t>
  </si>
  <si>
    <t>Vétéran - 2ème groupe</t>
  </si>
  <si>
    <t>Vétéran - 3ème groupe</t>
  </si>
  <si>
    <t>PARIS Jacques</t>
  </si>
  <si>
    <t>jcqs.paris@laposte.net</t>
  </si>
  <si>
    <t>06 89 46 29 69</t>
  </si>
  <si>
    <t>CANCEDDA MARYSE</t>
  </si>
  <si>
    <t>adelmo.cancedda@gmail.com</t>
  </si>
  <si>
    <t>06 82 65 03 14</t>
  </si>
  <si>
    <t>DPC</t>
  </si>
  <si>
    <t>jean.jacoutot@free.fr</t>
  </si>
  <si>
    <t>L'Etoile 1</t>
  </si>
  <si>
    <t>REYNAUD Thibaud</t>
  </si>
  <si>
    <t>06 64 81 80 14</t>
  </si>
  <si>
    <t>BAILLY Michel</t>
  </si>
  <si>
    <t>06 87 76 13 10</t>
  </si>
  <si>
    <t>GONCE Michel</t>
  </si>
  <si>
    <t>michelgonce@laposte.net</t>
  </si>
  <si>
    <t>06 70 54 99 54</t>
  </si>
  <si>
    <t>Champvans 1</t>
  </si>
  <si>
    <t>BELLE Didier</t>
  </si>
  <si>
    <t>didierbelle06@gmail.com</t>
  </si>
  <si>
    <t>06 86 78 67 66</t>
  </si>
  <si>
    <t>WERMUTH Maxime</t>
  </si>
  <si>
    <t>maxime.wermuth@laposte.net</t>
  </si>
  <si>
    <t>06 56 66 33 00</t>
  </si>
  <si>
    <t>DURY Jean-Marc</t>
  </si>
  <si>
    <t>cath.dury@orange.fr</t>
  </si>
  <si>
    <t>06 73 07 79 26</t>
  </si>
  <si>
    <t>MAITREJEAN Philippe</t>
  </si>
  <si>
    <t>Promotion - Poule 4</t>
  </si>
  <si>
    <t>Promotion - Poule 5</t>
  </si>
  <si>
    <t>Mont/Vaudrey 3</t>
  </si>
  <si>
    <t>COULON Michel</t>
  </si>
  <si>
    <t>michel.coulon32@orange.fr</t>
  </si>
  <si>
    <t>06 74 22 57 21</t>
  </si>
  <si>
    <t>SOLETTI Martine</t>
  </si>
  <si>
    <t>gream2@yahoo.fr</t>
  </si>
  <si>
    <t>06 74 34 35 12</t>
  </si>
  <si>
    <t>renepatey@orange.fr</t>
  </si>
  <si>
    <t>CHANIET Claude</t>
  </si>
  <si>
    <t>06 30 55 16 54</t>
  </si>
  <si>
    <t>DA COSTA Colette</t>
  </si>
  <si>
    <t>06 31 15 04 24</t>
  </si>
  <si>
    <t>PCHS 1</t>
  </si>
  <si>
    <t>BOY Michel</t>
  </si>
  <si>
    <t>PIOTELAT Pierre-Louis</t>
  </si>
  <si>
    <t>pierrelouis.piotelat@orange.fr</t>
  </si>
  <si>
    <t>07 85 64 53 49</t>
  </si>
  <si>
    <t>Arinthod</t>
  </si>
  <si>
    <t>ROUAH Jean-Pierre</t>
  </si>
  <si>
    <t>06 52 36 18 96</t>
  </si>
  <si>
    <t>CROTET Patrick</t>
  </si>
  <si>
    <t>crotet.patrick@wanadoo.fr</t>
  </si>
  <si>
    <t>06 40 17 90 74</t>
  </si>
  <si>
    <t>Salins 1</t>
  </si>
  <si>
    <t>HUMBERT Eric</t>
  </si>
  <si>
    <t>eric.humbert201@orange.fr</t>
  </si>
  <si>
    <t>06 98 64 53 30</t>
  </si>
  <si>
    <t>BARBIER Emmanuel</t>
  </si>
  <si>
    <t>06 38 39 47 45</t>
  </si>
  <si>
    <t>4è G</t>
  </si>
  <si>
    <t>Pont de poitte 1</t>
  </si>
  <si>
    <t>Match 1</t>
  </si>
  <si>
    <t>Vétéran - 4ème groupe</t>
  </si>
  <si>
    <t>4ème groupe</t>
  </si>
  <si>
    <t>Sportivement Pétanque 2</t>
  </si>
  <si>
    <t>Pont de Poitte 3</t>
  </si>
  <si>
    <t>PCHS 2</t>
  </si>
  <si>
    <t>MICHAUD Hervé</t>
  </si>
  <si>
    <t>06 07 70 78 48</t>
  </si>
  <si>
    <t>boymichel39@gmail.com</t>
  </si>
  <si>
    <t>07 66 86 06 50</t>
  </si>
  <si>
    <t>bachoune@orange.fr</t>
  </si>
  <si>
    <t>JACQUET Christophe</t>
  </si>
  <si>
    <t>christophetito.jacquet@sfr.fr</t>
  </si>
  <si>
    <t>GUY Thierry</t>
  </si>
  <si>
    <t>goiset.nicole@orange.fr</t>
  </si>
  <si>
    <t>JARJAT Hélène</t>
  </si>
  <si>
    <t>jarjat.helene@bbox.fr</t>
  </si>
  <si>
    <t>AUCLAIR Daniel</t>
  </si>
  <si>
    <t>dan-auclair@orange.fr</t>
  </si>
  <si>
    <t>06 87 07 65 72</t>
  </si>
  <si>
    <t>MARCHAL Thierry</t>
  </si>
  <si>
    <t>06 89 85 63 19</t>
  </si>
  <si>
    <t>DA SILVA Cédric</t>
  </si>
  <si>
    <t>cedric-dasilva10@gmail.com</t>
  </si>
  <si>
    <t>NICOD Philippe</t>
  </si>
  <si>
    <t>06 30 62 77 50</t>
  </si>
  <si>
    <t>dacostacolette0270@orange.fr</t>
  </si>
  <si>
    <t>BOIREAU Jérôme</t>
  </si>
  <si>
    <t>jeromus.boireau@gmail.com</t>
  </si>
  <si>
    <t>06 28 91 53 20</t>
  </si>
  <si>
    <t>DPC 4</t>
  </si>
  <si>
    <t>claude.chaniet@orange.fr</t>
  </si>
  <si>
    <t>GUIGNERET Michel</t>
  </si>
  <si>
    <t>guigneret.michel@gmail.com</t>
  </si>
  <si>
    <t>06 59 54 43 64</t>
  </si>
  <si>
    <t>MOINE Hervé</t>
  </si>
  <si>
    <t>hervemoine.petanque@orange.fr</t>
  </si>
  <si>
    <t>06 75 79 09 63</t>
  </si>
  <si>
    <t>MEYNET Pascal</t>
  </si>
  <si>
    <t>BARTHOULOT Hubert</t>
  </si>
  <si>
    <t>06 83 78 91 90</t>
  </si>
  <si>
    <t>BAILLEUX Marie-Noëlle</t>
  </si>
  <si>
    <t>06 74 16 13 68</t>
  </si>
  <si>
    <t>letoile.jura@gmail.com</t>
  </si>
  <si>
    <t>PROST-BOUCLE Anthony</t>
  </si>
  <si>
    <t>outrey.gilles@bbox.fr</t>
  </si>
  <si>
    <t>thibaud.reynaud39@laposte.net</t>
  </si>
  <si>
    <t>PERGE Jean-Claude</t>
  </si>
  <si>
    <t>perge.jean-claude@orange.fr</t>
  </si>
  <si>
    <t>06 72 62 21 91</t>
  </si>
  <si>
    <t>06 22 23 32 00</t>
  </si>
  <si>
    <t>Champvans</t>
  </si>
  <si>
    <t>Ney Pétanque</t>
  </si>
  <si>
    <t>Arbois</t>
  </si>
  <si>
    <t>Montmorot</t>
  </si>
  <si>
    <t>L'Etoile</t>
  </si>
  <si>
    <t>Championnat Des Clubs - Année 2021</t>
  </si>
  <si>
    <t>25/09/2021 à 8h30</t>
  </si>
  <si>
    <t>25/09/2021 à 14h30</t>
  </si>
  <si>
    <t>26/09/2021 à 8h30</t>
  </si>
  <si>
    <t>26/09/2021 à 14h30</t>
  </si>
  <si>
    <t>9/10/2021 à 14h30</t>
  </si>
  <si>
    <t>10/10/2021 à 8h30</t>
  </si>
  <si>
    <t>10/10/2021 à 14h30</t>
  </si>
  <si>
    <t>MENIS Jérémy</t>
  </si>
  <si>
    <t>www.dje3939@hotmail.fr</t>
  </si>
  <si>
    <t>06 07 48 49 62</t>
  </si>
  <si>
    <t>guessmarienoelle@outlook.fr</t>
  </si>
  <si>
    <t>06 25 95 10 36</t>
  </si>
  <si>
    <t>BRASSEUR Laëticia</t>
  </si>
  <si>
    <t>brasseur-cardon39@orange.fr</t>
  </si>
  <si>
    <t>06 59 97 73 77</t>
  </si>
  <si>
    <t>HAMARD Sébastien</t>
  </si>
  <si>
    <t>sebastien.hamard39@gmail.com</t>
  </si>
  <si>
    <t>06 71 32 71 82</t>
  </si>
  <si>
    <t>07 64 03 15 34</t>
  </si>
  <si>
    <t>BESSON Guy</t>
  </si>
  <si>
    <t>guybesson772@gmail.com</t>
  </si>
  <si>
    <t xml:space="preserve">06 07 79 01 98   </t>
  </si>
  <si>
    <t>BUTAVANT François</t>
  </si>
  <si>
    <t>07 87 82 97 04</t>
  </si>
  <si>
    <t>ph.maitre@laposte.net</t>
  </si>
  <si>
    <t>DEMONTROND Sébastien</t>
  </si>
  <si>
    <t>demontrond.sebastien@orange.fr</t>
  </si>
  <si>
    <t>LOISON Jean-Marc</t>
  </si>
  <si>
    <t>loisonjm@orange.fr</t>
  </si>
  <si>
    <t>06 74 41 26 85</t>
  </si>
  <si>
    <t>FLUZIN Guy</t>
  </si>
  <si>
    <t>guy.fluzin460@orange.fr</t>
  </si>
  <si>
    <t>03 84 60 26 53</t>
  </si>
  <si>
    <t>TAMBOLONI Jérémy</t>
  </si>
  <si>
    <t>jeremy.tamboloni@hotmail.fr</t>
  </si>
  <si>
    <t>06 83 87 38 70</t>
  </si>
  <si>
    <t>06 83 84 62 56</t>
  </si>
  <si>
    <t>JACOUTOT Jean</t>
  </si>
  <si>
    <t>03 84 70 02 32</t>
  </si>
  <si>
    <t>GRIMAUT Alexandre</t>
  </si>
  <si>
    <t>j.parrot9@laposte.net</t>
  </si>
  <si>
    <t>07 71 00 46 25</t>
  </si>
  <si>
    <t>COQUATRIX Catherine</t>
  </si>
  <si>
    <t>catherine.coquatrix@sfr.fr</t>
  </si>
  <si>
    <t>06 10 62 27 84</t>
  </si>
  <si>
    <t>MONNIER Joël</t>
  </si>
  <si>
    <t>monnier.joel@yahoo.fr</t>
  </si>
  <si>
    <t>06 84 76 96 87</t>
  </si>
  <si>
    <t>06 05 47 68 51</t>
  </si>
  <si>
    <t>charmal39@hotmail.fr</t>
  </si>
  <si>
    <t>petanque.moirans@wanadoo.fr</t>
  </si>
  <si>
    <t>06 11 10 65 30</t>
  </si>
  <si>
    <t>BLANCHARD Alain</t>
  </si>
  <si>
    <t>blanchardalain@gmail.com</t>
  </si>
  <si>
    <t>06 61 70 22 14</t>
  </si>
  <si>
    <t>estellebride@sfr.fr</t>
  </si>
  <si>
    <t>06 86 85 78 67</t>
  </si>
  <si>
    <t>jeanpierrerouah@live.fr</t>
  </si>
  <si>
    <t>0683789190@orange.fr</t>
  </si>
  <si>
    <t>CHAVANNE Cécile</t>
  </si>
  <si>
    <t>cecile.chavanne@live.fr</t>
  </si>
  <si>
    <t>06 82 88 19 75</t>
  </si>
  <si>
    <t>06 45 65 69 94</t>
  </si>
  <si>
    <t>JEANNIN-GUY Georges</t>
  </si>
  <si>
    <t>06 30 87 15 66</t>
  </si>
  <si>
    <t>BRANTUS Philippe</t>
  </si>
  <si>
    <t>philippebrantus@orange.fr</t>
  </si>
  <si>
    <t>06 77 08 52 34</t>
  </si>
  <si>
    <t>BRIDE Fabrice</t>
  </si>
  <si>
    <t>06 26 78 39 73</t>
  </si>
  <si>
    <t>06 76 53 87 87</t>
  </si>
  <si>
    <t>QUINTARD Daniel</t>
  </si>
  <si>
    <t>quinquin.ney@orange.fr</t>
  </si>
  <si>
    <t>06 48 81 38 05</t>
  </si>
  <si>
    <t>14/19/2021</t>
  </si>
  <si>
    <t>L'étoile</t>
  </si>
  <si>
    <t>Foncine le haut</t>
  </si>
  <si>
    <t xml:space="preserve">Arinthod </t>
  </si>
  <si>
    <t>Sport. Pétanque</t>
  </si>
  <si>
    <t>Mt/Vaudrey 3</t>
  </si>
  <si>
    <t>Sport. Pétanque 2</t>
  </si>
  <si>
    <t>Mt/Vaudrey 2</t>
  </si>
  <si>
    <t>Mt/Vaudrey</t>
  </si>
  <si>
    <t>Mt/Vaudrey 1</t>
  </si>
  <si>
    <t>Sport. pétanque</t>
  </si>
  <si>
    <t/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</si>
</sst>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d\-mmm\-yy;@"/>
    <numFmt numFmtId="168" formatCode="dd/mm/yy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9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18"/>
      <name val="Calibri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  <font>
      <sz val="8"/>
      <color rgb="FF000000"/>
      <name val="Arial"/>
      <family val="2"/>
    </font>
    <font>
      <u val="single"/>
      <sz val="10"/>
      <color rgb="FF0000FF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35" fillId="0" borderId="0">
      <alignment/>
      <protection/>
    </xf>
    <xf numFmtId="0" fontId="4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10" fillId="32" borderId="5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3" borderId="10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1" fillId="35" borderId="24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1" fillId="37" borderId="25" xfId="0" applyFont="1" applyFill="1" applyBorder="1" applyAlignment="1">
      <alignment horizontal="center" vertical="center"/>
    </xf>
    <xf numFmtId="0" fontId="11" fillId="38" borderId="25" xfId="0" applyFont="1" applyFill="1" applyBorder="1" applyAlignment="1">
      <alignment horizontal="center" vertical="center"/>
    </xf>
    <xf numFmtId="0" fontId="11" fillId="39" borderId="25" xfId="0" applyFont="1" applyFill="1" applyBorder="1" applyAlignment="1">
      <alignment horizontal="center" vertical="center"/>
    </xf>
    <xf numFmtId="0" fontId="12" fillId="40" borderId="25" xfId="0" applyFont="1" applyFill="1" applyBorder="1" applyAlignment="1">
      <alignment horizontal="center" vertical="center"/>
    </xf>
    <xf numFmtId="0" fontId="12" fillId="41" borderId="2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2" fillId="42" borderId="24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vertical="center"/>
    </xf>
    <xf numFmtId="0" fontId="12" fillId="18" borderId="27" xfId="0" applyFont="1" applyFill="1" applyBorder="1" applyAlignment="1">
      <alignment vertical="center"/>
    </xf>
    <xf numFmtId="0" fontId="12" fillId="4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8" fontId="5" fillId="2" borderId="28" xfId="0" applyNumberFormat="1" applyFont="1" applyFill="1" applyBorder="1" applyAlignment="1">
      <alignment horizontal="left"/>
    </xf>
    <xf numFmtId="168" fontId="5" fillId="2" borderId="29" xfId="0" applyNumberFormat="1" applyFont="1" applyFill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 applyAlignment="1" applyProtection="1">
      <alignment/>
      <protection/>
    </xf>
    <xf numFmtId="0" fontId="0" fillId="0" borderId="0" xfId="44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57" fillId="9" borderId="31" xfId="0" applyFont="1" applyFill="1" applyBorder="1" applyAlignment="1" applyProtection="1">
      <alignment horizontal="left"/>
      <protection locked="0"/>
    </xf>
    <xf numFmtId="0" fontId="57" fillId="44" borderId="31" xfId="0" applyFont="1" applyFill="1" applyBorder="1" applyAlignment="1" applyProtection="1">
      <alignment horizontal="left"/>
      <protection locked="0"/>
    </xf>
    <xf numFmtId="0" fontId="0" fillId="44" borderId="0" xfId="0" applyFill="1" applyAlignment="1">
      <alignment vertical="center"/>
    </xf>
    <xf numFmtId="0" fontId="58" fillId="44" borderId="0" xfId="44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44" borderId="0" xfId="0" applyFill="1" applyAlignment="1">
      <alignment/>
    </xf>
    <xf numFmtId="0" fontId="58" fillId="44" borderId="0" xfId="44" applyFont="1" applyFill="1" applyAlignment="1" applyProtection="1">
      <alignment/>
      <protection/>
    </xf>
    <xf numFmtId="0" fontId="0" fillId="44" borderId="0" xfId="44" applyFont="1" applyFill="1" applyAlignment="1" applyProtection="1">
      <alignment/>
      <protection/>
    </xf>
    <xf numFmtId="0" fontId="0" fillId="0" borderId="0" xfId="0" applyAlignment="1">
      <alignment horizontal="left"/>
    </xf>
    <xf numFmtId="0" fontId="0" fillId="44" borderId="0" xfId="44" applyFont="1" applyFill="1" applyAlignment="1" applyProtection="1">
      <alignment vertical="center"/>
      <protection/>
    </xf>
    <xf numFmtId="0" fontId="0" fillId="0" borderId="0" xfId="44" applyFont="1" applyFill="1" applyAlignment="1" applyProtection="1">
      <alignment/>
      <protection/>
    </xf>
    <xf numFmtId="0" fontId="57" fillId="0" borderId="31" xfId="0" applyFont="1" applyFill="1" applyBorder="1" applyAlignment="1" applyProtection="1">
      <alignment horizontal="left"/>
      <protection locked="0"/>
    </xf>
    <xf numFmtId="0" fontId="57" fillId="0" borderId="32" xfId="0" applyFont="1" applyFill="1" applyBorder="1" applyAlignment="1" applyProtection="1">
      <alignment horizontal="left"/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57" fillId="0" borderId="31" xfId="0" applyFont="1" applyFill="1" applyBorder="1" applyAlignment="1" applyProtection="1">
      <alignment horizontal="left" vertical="center"/>
      <protection locked="0"/>
    </xf>
    <xf numFmtId="0" fontId="57" fillId="0" borderId="11" xfId="0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0" fontId="57" fillId="0" borderId="32" xfId="0" applyFont="1" applyFill="1" applyBorder="1" applyAlignment="1" applyProtection="1">
      <alignment vertical="center"/>
      <protection locked="0"/>
    </xf>
    <xf numFmtId="0" fontId="57" fillId="0" borderId="32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8" fontId="5" fillId="2" borderId="28" xfId="0" applyNumberFormat="1" applyFont="1" applyFill="1" applyBorder="1" applyAlignment="1">
      <alignment horizontal="left"/>
    </xf>
    <xf numFmtId="168" fontId="5" fillId="2" borderId="29" xfId="0" applyNumberFormat="1" applyFont="1" applyFill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135"/>
    </xf>
    <xf numFmtId="0" fontId="4" fillId="0" borderId="14" xfId="0" applyFont="1" applyFill="1" applyBorder="1" applyAlignment="1">
      <alignment horizontal="center" vertical="center" textRotation="135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68" fontId="4" fillId="12" borderId="33" xfId="0" applyNumberFormat="1" applyFont="1" applyFill="1" applyBorder="1" applyAlignment="1">
      <alignment horizontal="center"/>
    </xf>
    <xf numFmtId="168" fontId="4" fillId="12" borderId="34" xfId="0" applyNumberFormat="1" applyFont="1" applyFill="1" applyBorder="1" applyAlignment="1">
      <alignment horizontal="center"/>
    </xf>
    <xf numFmtId="0" fontId="5" fillId="12" borderId="35" xfId="0" applyFont="1" applyFill="1" applyBorder="1" applyAlignment="1">
      <alignment horizontal="center"/>
    </xf>
    <xf numFmtId="0" fontId="5" fillId="12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135"/>
    </xf>
    <xf numFmtId="0" fontId="5" fillId="0" borderId="14" xfId="0" applyFont="1" applyFill="1" applyBorder="1" applyAlignment="1">
      <alignment horizontal="center" vertical="center" textRotation="135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2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textRotation="135"/>
    </xf>
    <xf numFmtId="0" fontId="5" fillId="0" borderId="14" xfId="0" applyFont="1" applyFill="1" applyBorder="1" applyAlignment="1">
      <alignment horizontal="center" vertical="center" textRotation="135"/>
    </xf>
    <xf numFmtId="0" fontId="0" fillId="0" borderId="2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168" fontId="5" fillId="2" borderId="33" xfId="0" applyNumberFormat="1" applyFont="1" applyFill="1" applyBorder="1" applyAlignment="1">
      <alignment horizontal="center"/>
    </xf>
    <xf numFmtId="168" fontId="5" fillId="2" borderId="34" xfId="0" applyNumberFormat="1" applyFont="1" applyFill="1" applyBorder="1" applyAlignment="1">
      <alignment horizontal="center"/>
    </xf>
    <xf numFmtId="168" fontId="5" fillId="2" borderId="33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5" fillId="12" borderId="35" xfId="0" applyFont="1" applyFill="1" applyBorder="1" applyAlignment="1">
      <alignment horizontal="center"/>
    </xf>
    <xf numFmtId="0" fontId="5" fillId="12" borderId="30" xfId="0" applyFont="1" applyFill="1" applyBorder="1" applyAlignment="1">
      <alignment horizontal="center"/>
    </xf>
    <xf numFmtId="0" fontId="5" fillId="12" borderId="28" xfId="0" applyFont="1" applyFill="1" applyBorder="1" applyAlignment="1">
      <alignment horizontal="center"/>
    </xf>
    <xf numFmtId="168" fontId="5" fillId="12" borderId="28" xfId="0" applyNumberFormat="1" applyFont="1" applyFill="1" applyBorder="1" applyAlignment="1">
      <alignment horizontal="left"/>
    </xf>
    <xf numFmtId="168" fontId="5" fillId="12" borderId="29" xfId="0" applyNumberFormat="1" applyFont="1" applyFill="1" applyBorder="1" applyAlignment="1">
      <alignment horizontal="left"/>
    </xf>
    <xf numFmtId="0" fontId="0" fillId="45" borderId="0" xfId="0" applyFill="1" applyAlignment="1">
      <alignment horizontal="center" vertical="center"/>
    </xf>
    <xf numFmtId="0" fontId="0" fillId="4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7" borderId="0" xfId="0" applyFill="1" applyAlignment="1">
      <alignment horizontal="center" vertical="center"/>
    </xf>
    <xf numFmtId="0" fontId="0" fillId="48" borderId="0" xfId="0" applyFill="1" applyAlignment="1">
      <alignment horizontal="center" vertical="center"/>
    </xf>
    <xf numFmtId="0" fontId="0" fillId="49" borderId="0" xfId="0" applyFill="1" applyAlignment="1">
      <alignment horizontal="center" vertical="center"/>
    </xf>
    <xf numFmtId="0" fontId="0" fillId="50" borderId="0" xfId="0" applyFill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51" borderId="38" xfId="0" applyFont="1" applyFill="1" applyBorder="1" applyAlignment="1">
      <alignment horizontal="center" vertical="center"/>
    </xf>
    <xf numFmtId="0" fontId="1" fillId="51" borderId="39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17" borderId="41" xfId="0" applyFont="1" applyFill="1" applyBorder="1" applyAlignment="1">
      <alignment horizontal="center" vertical="center"/>
    </xf>
    <xf numFmtId="0" fontId="1" fillId="17" borderId="42" xfId="0" applyFont="1" applyFill="1" applyBorder="1" applyAlignment="1">
      <alignment horizontal="center" vertical="center"/>
    </xf>
    <xf numFmtId="0" fontId="1" fillId="17" borderId="43" xfId="0" applyFont="1" applyFill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3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Style 1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65"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5</xdr:row>
      <xdr:rowOff>19050</xdr:rowOff>
    </xdr:from>
    <xdr:to>
      <xdr:col>16</xdr:col>
      <xdr:colOff>828675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7677150" y="1047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0104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0104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0104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0104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0104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0104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0104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0104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5</xdr:row>
      <xdr:rowOff>19050</xdr:rowOff>
    </xdr:from>
    <xdr:to>
      <xdr:col>16</xdr:col>
      <xdr:colOff>828675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7677150" y="1047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581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5</xdr:row>
      <xdr:rowOff>19050</xdr:rowOff>
    </xdr:from>
    <xdr:to>
      <xdr:col>16</xdr:col>
      <xdr:colOff>828675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7677150" y="1047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581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dje3939@hotmail.fr" TargetMode="External" /><Relationship Id="rId2" Type="http://schemas.openxmlformats.org/officeDocument/2006/relationships/hyperlink" Target="mailto:guessmarienoelle@outlook.fr" TargetMode="External" /><Relationship Id="rId3" Type="http://schemas.openxmlformats.org/officeDocument/2006/relationships/hyperlink" Target="mailto:brasseur-cardon39@orange.fr" TargetMode="External" /><Relationship Id="rId4" Type="http://schemas.openxmlformats.org/officeDocument/2006/relationships/hyperlink" Target="mailto:sebastien.hamard39@gmail.com" TargetMode="External" /><Relationship Id="rId5" Type="http://schemas.openxmlformats.org/officeDocument/2006/relationships/hyperlink" Target="mailto:guybesson772@gmail.com" TargetMode="External" /><Relationship Id="rId6" Type="http://schemas.openxmlformats.org/officeDocument/2006/relationships/hyperlink" Target="mailto:goliath39@free.fr" TargetMode="External" /><Relationship Id="rId7" Type="http://schemas.openxmlformats.org/officeDocument/2006/relationships/hyperlink" Target="mailto:ph.maitre@laposte.net" TargetMode="External" /><Relationship Id="rId8" Type="http://schemas.openxmlformats.org/officeDocument/2006/relationships/hyperlink" Target="mailto:demontrond.sebastien@orange.fr" TargetMode="External" /><Relationship Id="rId9" Type="http://schemas.openxmlformats.org/officeDocument/2006/relationships/hyperlink" Target="mailto:loisonjm@orange.fr" TargetMode="External" /><Relationship Id="rId10" Type="http://schemas.openxmlformats.org/officeDocument/2006/relationships/hyperlink" Target="mailto:guy.fluzin460@orange.fr" TargetMode="External" /><Relationship Id="rId11" Type="http://schemas.openxmlformats.org/officeDocument/2006/relationships/hyperlink" Target="mailto:jeremy.tamboloni@hotmail.fr" TargetMode="External" /><Relationship Id="rId12" Type="http://schemas.openxmlformats.org/officeDocument/2006/relationships/hyperlink" Target="mailto:piard.michel@neuf.fr" TargetMode="External" /><Relationship Id="rId13" Type="http://schemas.openxmlformats.org/officeDocument/2006/relationships/hyperlink" Target="mailto:piard.michel@neuf.fr" TargetMode="External" /><Relationship Id="rId14" Type="http://schemas.openxmlformats.org/officeDocument/2006/relationships/hyperlink" Target="mailto:j.parrot9@laposte.net" TargetMode="External" /><Relationship Id="rId15" Type="http://schemas.openxmlformats.org/officeDocument/2006/relationships/hyperlink" Target="mailto:catherine.coquatrix@sfr.fr" TargetMode="External" /><Relationship Id="rId16" Type="http://schemas.openxmlformats.org/officeDocument/2006/relationships/hyperlink" Target="mailto:monnier.joel@yahoo.fr" TargetMode="External" /><Relationship Id="rId17" Type="http://schemas.openxmlformats.org/officeDocument/2006/relationships/hyperlink" Target="mailto:perge.jean-claude@orange.fr" TargetMode="External" /><Relationship Id="rId18" Type="http://schemas.openxmlformats.org/officeDocument/2006/relationships/hyperlink" Target="mailto:charmal39@hotmail.fr" TargetMode="External" /><Relationship Id="rId19" Type="http://schemas.openxmlformats.org/officeDocument/2006/relationships/hyperlink" Target="mailto:petanque.moirans@wanadoo.fr" TargetMode="External" /><Relationship Id="rId20" Type="http://schemas.openxmlformats.org/officeDocument/2006/relationships/hyperlink" Target="mailto:blanchardalain@gmail.com" TargetMode="External" /><Relationship Id="rId21" Type="http://schemas.openxmlformats.org/officeDocument/2006/relationships/hyperlink" Target="mailto:estellebride@sfr.fr" TargetMode="External" /><Relationship Id="rId22" Type="http://schemas.openxmlformats.org/officeDocument/2006/relationships/hyperlink" Target="mailto:jeanpierrerouah@live.fr" TargetMode="External" /><Relationship Id="rId23" Type="http://schemas.openxmlformats.org/officeDocument/2006/relationships/hyperlink" Target="mailto:0683789190@orange.fr" TargetMode="External" /><Relationship Id="rId24" Type="http://schemas.openxmlformats.org/officeDocument/2006/relationships/hyperlink" Target="mailto:cecile.chavanne@live.fr" TargetMode="External" /><Relationship Id="rId25" Type="http://schemas.openxmlformats.org/officeDocument/2006/relationships/hyperlink" Target="mailto:philippebrantus@orange.fr" TargetMode="External" /><Relationship Id="rId26" Type="http://schemas.openxmlformats.org/officeDocument/2006/relationships/hyperlink" Target="mailto:estellebride@sfr.fr" TargetMode="External" /><Relationship Id="rId27" Type="http://schemas.openxmlformats.org/officeDocument/2006/relationships/hyperlink" Target="mailto:quinquin.ney@orange.fr" TargetMode="External" /><Relationship Id="rId28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theme="4" tint="-0.4999699890613556"/>
    <pageSetUpPr fitToPage="1"/>
  </sheetPr>
  <dimension ref="B1:AF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3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31" width="3.7109375" style="1" customWidth="1"/>
    <col min="32" max="32" width="4.7109375" style="1" customWidth="1"/>
    <col min="33" max="33" width="11.421875" style="1" customWidth="1"/>
    <col min="34" max="16384" width="11.421875" style="1" customWidth="1"/>
  </cols>
  <sheetData>
    <row r="1" spans="3:15" ht="20.25">
      <c r="C1" s="120" t="s">
        <v>259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3:15" ht="20.25" customHeight="1">
      <c r="C2" s="120" t="s">
        <v>128</v>
      </c>
      <c r="D2" s="120"/>
      <c r="E2" s="120"/>
      <c r="F2" s="120"/>
      <c r="G2" s="120"/>
      <c r="H2" s="120"/>
      <c r="I2" s="120"/>
      <c r="J2" s="120"/>
      <c r="K2" s="120"/>
      <c r="L2" s="120"/>
      <c r="M2" s="23"/>
      <c r="N2" s="23"/>
      <c r="O2" s="23"/>
    </row>
    <row r="3" ht="15" customHeight="1"/>
    <row r="4" spans="2:14" ht="12.75">
      <c r="B4" s="2"/>
      <c r="C4" s="109" t="s">
        <v>36</v>
      </c>
      <c r="D4" s="110"/>
      <c r="E4" s="107" t="s">
        <v>260</v>
      </c>
      <c r="F4" s="108"/>
      <c r="G4" s="2"/>
      <c r="H4" s="2"/>
      <c r="I4" s="2"/>
      <c r="J4" s="109" t="s">
        <v>37</v>
      </c>
      <c r="K4" s="110"/>
      <c r="L4" s="107" t="s">
        <v>261</v>
      </c>
      <c r="M4" s="108"/>
      <c r="N4" s="2"/>
    </row>
    <row r="5" spans="2:32" ht="12.75">
      <c r="B5" s="3">
        <v>4</v>
      </c>
      <c r="C5" s="45" t="s">
        <v>338</v>
      </c>
      <c r="D5" s="46">
        <v>32</v>
      </c>
      <c r="E5" s="47" t="s">
        <v>33</v>
      </c>
      <c r="F5" s="48">
        <v>4</v>
      </c>
      <c r="G5" s="3">
        <v>1</v>
      </c>
      <c r="H5" s="2"/>
      <c r="I5" s="3">
        <v>4</v>
      </c>
      <c r="J5" s="45" t="s">
        <v>338</v>
      </c>
      <c r="K5" s="46">
        <v>30</v>
      </c>
      <c r="L5" s="47" t="s">
        <v>25</v>
      </c>
      <c r="M5" s="48">
        <v>6</v>
      </c>
      <c r="N5" s="3">
        <v>1</v>
      </c>
      <c r="Q5" s="111" t="s">
        <v>46</v>
      </c>
      <c r="R5" s="112">
        <v>1</v>
      </c>
      <c r="S5" s="112">
        <v>2</v>
      </c>
      <c r="T5" s="112">
        <v>3</v>
      </c>
      <c r="U5" s="112">
        <v>4</v>
      </c>
      <c r="V5" s="112">
        <v>5</v>
      </c>
      <c r="W5" s="114">
        <v>6</v>
      </c>
      <c r="X5" s="112">
        <v>7</v>
      </c>
      <c r="Y5" s="114">
        <v>8</v>
      </c>
      <c r="Z5" s="116" t="s">
        <v>47</v>
      </c>
      <c r="AA5" s="118" t="s">
        <v>0</v>
      </c>
      <c r="AB5" s="118" t="s">
        <v>1</v>
      </c>
      <c r="AC5" s="118" t="s">
        <v>2</v>
      </c>
      <c r="AD5" s="112" t="s">
        <v>44</v>
      </c>
      <c r="AE5" s="112" t="s">
        <v>45</v>
      </c>
      <c r="AF5" s="113" t="s">
        <v>43</v>
      </c>
    </row>
    <row r="6" spans="2:32" ht="12.75">
      <c r="B6" s="3">
        <v>1</v>
      </c>
      <c r="C6" s="37" t="s">
        <v>25</v>
      </c>
      <c r="D6" s="38">
        <v>10</v>
      </c>
      <c r="E6" s="39" t="s">
        <v>97</v>
      </c>
      <c r="F6" s="40">
        <v>26</v>
      </c>
      <c r="G6" s="3">
        <v>4</v>
      </c>
      <c r="H6" s="2"/>
      <c r="I6" s="3">
        <v>4</v>
      </c>
      <c r="J6" s="37" t="s">
        <v>33</v>
      </c>
      <c r="K6" s="38">
        <v>26</v>
      </c>
      <c r="L6" s="39" t="s">
        <v>97</v>
      </c>
      <c r="M6" s="40">
        <v>10</v>
      </c>
      <c r="N6" s="3">
        <v>1</v>
      </c>
      <c r="Q6" s="111"/>
      <c r="R6" s="112"/>
      <c r="S6" s="112"/>
      <c r="T6" s="112"/>
      <c r="U6" s="112"/>
      <c r="V6" s="112"/>
      <c r="W6" s="115"/>
      <c r="X6" s="112"/>
      <c r="Y6" s="115"/>
      <c r="Z6" s="117"/>
      <c r="AA6" s="119"/>
      <c r="AB6" s="119"/>
      <c r="AC6" s="119"/>
      <c r="AD6" s="112"/>
      <c r="AE6" s="112"/>
      <c r="AF6" s="113"/>
    </row>
    <row r="7" spans="2:32" ht="12.75">
      <c r="B7" s="3">
        <v>4</v>
      </c>
      <c r="C7" s="37" t="s">
        <v>100</v>
      </c>
      <c r="D7" s="38">
        <v>20</v>
      </c>
      <c r="E7" s="39" t="s">
        <v>184</v>
      </c>
      <c r="F7" s="40">
        <v>16</v>
      </c>
      <c r="G7" s="3">
        <v>1</v>
      </c>
      <c r="H7" s="2"/>
      <c r="I7" s="3">
        <v>1</v>
      </c>
      <c r="J7" s="37" t="s">
        <v>100</v>
      </c>
      <c r="K7" s="38">
        <v>10</v>
      </c>
      <c r="L7" s="39" t="s">
        <v>118</v>
      </c>
      <c r="M7" s="40">
        <v>26</v>
      </c>
      <c r="N7" s="3">
        <v>4</v>
      </c>
      <c r="P7" s="25">
        <v>1</v>
      </c>
      <c r="Q7" s="4" t="s">
        <v>338</v>
      </c>
      <c r="R7" s="5">
        <v>4</v>
      </c>
      <c r="S7" s="5">
        <v>4</v>
      </c>
      <c r="T7" s="5">
        <v>4</v>
      </c>
      <c r="U7" s="5">
        <v>4</v>
      </c>
      <c r="V7" s="5">
        <v>4</v>
      </c>
      <c r="W7" s="5">
        <v>4</v>
      </c>
      <c r="X7" s="5" t="s">
        <v>345</v>
      </c>
      <c r="Y7" s="5"/>
      <c r="Z7" s="6">
        <v>24</v>
      </c>
      <c r="AA7" s="6">
        <v>6</v>
      </c>
      <c r="AB7" s="6">
        <v>0</v>
      </c>
      <c r="AC7" s="6">
        <v>0</v>
      </c>
      <c r="AD7" s="5">
        <v>178</v>
      </c>
      <c r="AE7" s="5">
        <v>38</v>
      </c>
      <c r="AF7" s="7">
        <v>140</v>
      </c>
    </row>
    <row r="8" spans="2:32" ht="12.75">
      <c r="B8" s="3" t="s">
        <v>345</v>
      </c>
      <c r="C8" s="41" t="s">
        <v>118</v>
      </c>
      <c r="D8" s="42"/>
      <c r="E8" s="43">
        <v>0</v>
      </c>
      <c r="F8" s="44"/>
      <c r="G8" s="3" t="s">
        <v>345</v>
      </c>
      <c r="H8" s="2"/>
      <c r="I8" s="3" t="s">
        <v>345</v>
      </c>
      <c r="J8" s="41" t="s">
        <v>184</v>
      </c>
      <c r="K8" s="42"/>
      <c r="L8" s="43">
        <v>0</v>
      </c>
      <c r="M8" s="44"/>
      <c r="N8" s="3" t="s">
        <v>345</v>
      </c>
      <c r="P8" s="25">
        <v>2</v>
      </c>
      <c r="Q8" s="4" t="s">
        <v>33</v>
      </c>
      <c r="R8" s="5">
        <v>1</v>
      </c>
      <c r="S8" s="5">
        <v>4</v>
      </c>
      <c r="T8" s="5">
        <v>4</v>
      </c>
      <c r="U8" s="5">
        <v>1</v>
      </c>
      <c r="V8" s="5">
        <v>1</v>
      </c>
      <c r="W8" s="5" t="s">
        <v>345</v>
      </c>
      <c r="X8" s="5">
        <v>4</v>
      </c>
      <c r="Y8" s="5"/>
      <c r="Z8" s="6">
        <v>15</v>
      </c>
      <c r="AA8" s="6">
        <v>3</v>
      </c>
      <c r="AB8" s="6">
        <v>0</v>
      </c>
      <c r="AC8" s="6">
        <v>3</v>
      </c>
      <c r="AD8" s="5">
        <v>120</v>
      </c>
      <c r="AE8" s="5">
        <v>96</v>
      </c>
      <c r="AF8" s="7">
        <v>24</v>
      </c>
    </row>
    <row r="9" spans="2:32" ht="12.75">
      <c r="B9" s="2"/>
      <c r="C9" s="2"/>
      <c r="D9" s="2"/>
      <c r="E9" s="2"/>
      <c r="F9" s="2"/>
      <c r="G9" s="2"/>
      <c r="H9" s="2"/>
      <c r="I9" s="3" t="s">
        <v>345</v>
      </c>
      <c r="J9" s="2"/>
      <c r="K9" s="2"/>
      <c r="L9" s="2"/>
      <c r="M9" s="2"/>
      <c r="N9" s="3" t="s">
        <v>345</v>
      </c>
      <c r="P9" s="25">
        <v>3</v>
      </c>
      <c r="Q9" s="4" t="s">
        <v>25</v>
      </c>
      <c r="R9" s="5">
        <v>1</v>
      </c>
      <c r="S9" s="5">
        <v>1</v>
      </c>
      <c r="T9" s="5">
        <v>1</v>
      </c>
      <c r="U9" s="5">
        <v>4</v>
      </c>
      <c r="V9" s="5" t="s">
        <v>345</v>
      </c>
      <c r="W9" s="5">
        <v>1</v>
      </c>
      <c r="X9" s="5">
        <v>4</v>
      </c>
      <c r="Y9" s="5"/>
      <c r="Z9" s="6">
        <v>12</v>
      </c>
      <c r="AA9" s="6">
        <v>2</v>
      </c>
      <c r="AB9" s="6">
        <v>0</v>
      </c>
      <c r="AC9" s="6">
        <v>4</v>
      </c>
      <c r="AD9" s="5">
        <v>82</v>
      </c>
      <c r="AE9" s="5">
        <v>134</v>
      </c>
      <c r="AF9" s="7">
        <v>-52</v>
      </c>
    </row>
    <row r="10" spans="2:32" ht="12.75">
      <c r="B10" s="2"/>
      <c r="C10" s="109" t="s">
        <v>38</v>
      </c>
      <c r="D10" s="110"/>
      <c r="E10" s="107" t="s">
        <v>262</v>
      </c>
      <c r="F10" s="108"/>
      <c r="G10" s="2"/>
      <c r="H10" s="2"/>
      <c r="I10" s="3" t="s">
        <v>345</v>
      </c>
      <c r="J10" s="109" t="s">
        <v>39</v>
      </c>
      <c r="K10" s="110"/>
      <c r="L10" s="107" t="s">
        <v>263</v>
      </c>
      <c r="M10" s="108"/>
      <c r="N10" s="3" t="s">
        <v>345</v>
      </c>
      <c r="P10" s="25">
        <v>4</v>
      </c>
      <c r="Q10" s="4" t="s">
        <v>97</v>
      </c>
      <c r="R10" s="5">
        <v>4</v>
      </c>
      <c r="S10" s="5">
        <v>1</v>
      </c>
      <c r="T10" s="5">
        <v>1</v>
      </c>
      <c r="U10" s="5" t="s">
        <v>345</v>
      </c>
      <c r="V10" s="5">
        <v>4</v>
      </c>
      <c r="W10" s="5">
        <v>4</v>
      </c>
      <c r="X10" s="5">
        <v>1</v>
      </c>
      <c r="Y10" s="5"/>
      <c r="Z10" s="6">
        <v>15</v>
      </c>
      <c r="AA10" s="6">
        <v>3</v>
      </c>
      <c r="AB10" s="6">
        <v>0</v>
      </c>
      <c r="AC10" s="6">
        <v>3</v>
      </c>
      <c r="AD10" s="5">
        <v>98</v>
      </c>
      <c r="AE10" s="5">
        <v>118</v>
      </c>
      <c r="AF10" s="7">
        <v>-20</v>
      </c>
    </row>
    <row r="11" spans="2:32" ht="12.75">
      <c r="B11" s="3">
        <v>1</v>
      </c>
      <c r="C11" s="45" t="s">
        <v>97</v>
      </c>
      <c r="D11" s="46">
        <v>2</v>
      </c>
      <c r="E11" s="47" t="s">
        <v>338</v>
      </c>
      <c r="F11" s="48">
        <v>34</v>
      </c>
      <c r="G11" s="3">
        <v>4</v>
      </c>
      <c r="H11" s="2"/>
      <c r="I11" s="3">
        <v>1</v>
      </c>
      <c r="J11" s="45" t="s">
        <v>100</v>
      </c>
      <c r="K11" s="46">
        <v>2</v>
      </c>
      <c r="L11" s="47" t="s">
        <v>338</v>
      </c>
      <c r="M11" s="48">
        <v>34</v>
      </c>
      <c r="N11" s="3">
        <v>4</v>
      </c>
      <c r="P11" s="25">
        <v>5</v>
      </c>
      <c r="Q11" s="4" t="s">
        <v>100</v>
      </c>
      <c r="R11" s="5">
        <v>4</v>
      </c>
      <c r="S11" s="5">
        <v>1</v>
      </c>
      <c r="T11" s="5" t="s">
        <v>345</v>
      </c>
      <c r="U11" s="5">
        <v>1</v>
      </c>
      <c r="V11" s="5">
        <v>4</v>
      </c>
      <c r="W11" s="5">
        <v>1</v>
      </c>
      <c r="X11" s="5">
        <v>1</v>
      </c>
      <c r="Y11" s="5"/>
      <c r="Z11" s="6">
        <v>12</v>
      </c>
      <c r="AA11" s="6">
        <v>2</v>
      </c>
      <c r="AB11" s="6">
        <v>0</v>
      </c>
      <c r="AC11" s="6">
        <v>4</v>
      </c>
      <c r="AD11" s="5">
        <v>66</v>
      </c>
      <c r="AE11" s="5">
        <v>150</v>
      </c>
      <c r="AF11" s="7">
        <v>-84</v>
      </c>
    </row>
    <row r="12" spans="2:32" ht="12.75">
      <c r="B12" s="3">
        <v>4</v>
      </c>
      <c r="C12" s="37" t="s">
        <v>33</v>
      </c>
      <c r="D12" s="38">
        <v>34</v>
      </c>
      <c r="E12" s="39" t="s">
        <v>25</v>
      </c>
      <c r="F12" s="40">
        <v>2</v>
      </c>
      <c r="G12" s="3">
        <v>1</v>
      </c>
      <c r="H12" s="2"/>
      <c r="I12" s="3">
        <v>4</v>
      </c>
      <c r="J12" s="37" t="s">
        <v>118</v>
      </c>
      <c r="K12" s="38">
        <v>22</v>
      </c>
      <c r="L12" s="39" t="s">
        <v>33</v>
      </c>
      <c r="M12" s="40">
        <v>14</v>
      </c>
      <c r="N12" s="3">
        <v>1</v>
      </c>
      <c r="P12" s="25">
        <v>6</v>
      </c>
      <c r="Q12" s="4" t="s">
        <v>184</v>
      </c>
      <c r="R12" s="5">
        <v>1</v>
      </c>
      <c r="S12" s="5" t="s">
        <v>345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/>
      <c r="Z12" s="6">
        <v>6</v>
      </c>
      <c r="AA12" s="6">
        <v>0</v>
      </c>
      <c r="AB12" s="6">
        <v>0</v>
      </c>
      <c r="AC12" s="6">
        <v>6</v>
      </c>
      <c r="AD12" s="5">
        <v>74</v>
      </c>
      <c r="AE12" s="5">
        <v>142</v>
      </c>
      <c r="AF12" s="7">
        <v>-68</v>
      </c>
    </row>
    <row r="13" spans="2:32" ht="12.75">
      <c r="B13" s="3">
        <v>1</v>
      </c>
      <c r="C13" s="37" t="s">
        <v>184</v>
      </c>
      <c r="D13" s="38">
        <v>12</v>
      </c>
      <c r="E13" s="39" t="s">
        <v>118</v>
      </c>
      <c r="F13" s="40">
        <v>24</v>
      </c>
      <c r="G13" s="3">
        <v>4</v>
      </c>
      <c r="H13" s="2"/>
      <c r="I13" s="3">
        <v>4</v>
      </c>
      <c r="J13" s="37" t="s">
        <v>25</v>
      </c>
      <c r="K13" s="38">
        <v>20</v>
      </c>
      <c r="L13" s="39" t="s">
        <v>184</v>
      </c>
      <c r="M13" s="40">
        <v>16</v>
      </c>
      <c r="N13" s="3">
        <v>1</v>
      </c>
      <c r="P13" s="25">
        <v>7</v>
      </c>
      <c r="Q13" s="4" t="s">
        <v>118</v>
      </c>
      <c r="R13" s="5" t="s">
        <v>345</v>
      </c>
      <c r="S13" s="5">
        <v>4</v>
      </c>
      <c r="T13" s="5">
        <v>4</v>
      </c>
      <c r="U13" s="5">
        <v>4</v>
      </c>
      <c r="V13" s="5">
        <v>1</v>
      </c>
      <c r="W13" s="5">
        <v>4</v>
      </c>
      <c r="X13" s="5">
        <v>4</v>
      </c>
      <c r="Y13" s="5"/>
      <c r="Z13" s="6">
        <v>21</v>
      </c>
      <c r="AA13" s="6">
        <v>5</v>
      </c>
      <c r="AB13" s="6">
        <v>0</v>
      </c>
      <c r="AC13" s="6">
        <v>1</v>
      </c>
      <c r="AD13" s="5">
        <v>138</v>
      </c>
      <c r="AE13" s="5">
        <v>78</v>
      </c>
      <c r="AF13" s="7">
        <v>60</v>
      </c>
    </row>
    <row r="14" spans="2:32" ht="12.75">
      <c r="B14" s="3" t="s">
        <v>345</v>
      </c>
      <c r="C14" s="41" t="s">
        <v>100</v>
      </c>
      <c r="D14" s="42"/>
      <c r="E14" s="43">
        <v>0</v>
      </c>
      <c r="F14" s="44"/>
      <c r="G14" s="3" t="s">
        <v>345</v>
      </c>
      <c r="H14" s="2"/>
      <c r="I14" s="3" t="s">
        <v>345</v>
      </c>
      <c r="J14" s="41" t="s">
        <v>97</v>
      </c>
      <c r="K14" s="42"/>
      <c r="L14" s="43">
        <v>0</v>
      </c>
      <c r="M14" s="44"/>
      <c r="N14" s="3" t="s">
        <v>345</v>
      </c>
      <c r="P14" s="25">
        <v>8</v>
      </c>
      <c r="Q14" s="4">
        <v>0</v>
      </c>
      <c r="R14" s="5" t="s">
        <v>345</v>
      </c>
      <c r="S14" s="5"/>
      <c r="T14" s="5" t="s">
        <v>345</v>
      </c>
      <c r="U14" s="5" t="s">
        <v>345</v>
      </c>
      <c r="V14" s="5" t="s">
        <v>345</v>
      </c>
      <c r="W14" s="5" t="s">
        <v>345</v>
      </c>
      <c r="X14" s="5" t="s">
        <v>345</v>
      </c>
      <c r="Y14" s="5"/>
      <c r="Z14" s="6">
        <v>0</v>
      </c>
      <c r="AA14" s="6">
        <v>0</v>
      </c>
      <c r="AB14" s="6">
        <v>0</v>
      </c>
      <c r="AC14" s="6">
        <v>0</v>
      </c>
      <c r="AD14" s="5">
        <v>42</v>
      </c>
      <c r="AE14" s="5">
        <v>66</v>
      </c>
      <c r="AF14" s="7">
        <v>-24</v>
      </c>
    </row>
    <row r="15" spans="2:32" ht="12.75">
      <c r="B15" s="3"/>
      <c r="C15" s="32"/>
      <c r="D15" s="3"/>
      <c r="E15" s="32"/>
      <c r="F15" s="3"/>
      <c r="G15" s="3"/>
      <c r="H15" s="2"/>
      <c r="I15" s="3"/>
      <c r="J15" s="32"/>
      <c r="K15" s="3"/>
      <c r="L15" s="32"/>
      <c r="M15" s="3"/>
      <c r="N15" s="3"/>
      <c r="P15" s="33"/>
      <c r="Q15" s="34"/>
      <c r="R15" s="35"/>
      <c r="S15" s="35"/>
      <c r="T15" s="35"/>
      <c r="U15" s="35"/>
      <c r="V15" s="35"/>
      <c r="W15" s="35"/>
      <c r="X15" s="35"/>
      <c r="Y15" s="35"/>
      <c r="Z15" s="36"/>
      <c r="AA15" s="36"/>
      <c r="AB15" s="36"/>
      <c r="AC15" s="36"/>
      <c r="AD15" s="35"/>
      <c r="AE15" s="35"/>
      <c r="AF15" s="35"/>
    </row>
    <row r="16" spans="2:32" ht="12.75">
      <c r="B16" s="3" t="s">
        <v>345</v>
      </c>
      <c r="C16" s="109" t="s">
        <v>40</v>
      </c>
      <c r="D16" s="110"/>
      <c r="E16" s="107" t="s">
        <v>264</v>
      </c>
      <c r="F16" s="108"/>
      <c r="G16" s="3" t="s">
        <v>345</v>
      </c>
      <c r="H16" s="2"/>
      <c r="I16" s="3" t="s">
        <v>345</v>
      </c>
      <c r="J16" s="109" t="s">
        <v>41</v>
      </c>
      <c r="K16" s="110"/>
      <c r="L16" s="107" t="s">
        <v>265</v>
      </c>
      <c r="M16" s="108"/>
      <c r="N16" s="3" t="s">
        <v>345</v>
      </c>
      <c r="P16" s="33"/>
      <c r="Q16" s="34"/>
      <c r="R16" s="35"/>
      <c r="S16" s="35"/>
      <c r="T16" s="35"/>
      <c r="U16" s="35"/>
      <c r="V16" s="35"/>
      <c r="W16" s="35"/>
      <c r="X16" s="35"/>
      <c r="Y16" s="35"/>
      <c r="Z16" s="36"/>
      <c r="AA16" s="36"/>
      <c r="AB16" s="36"/>
      <c r="AC16" s="36"/>
      <c r="AD16" s="35"/>
      <c r="AE16" s="35"/>
      <c r="AF16" s="35"/>
    </row>
    <row r="17" spans="2:32" ht="12.75">
      <c r="B17" s="3">
        <v>1</v>
      </c>
      <c r="C17" s="45" t="s">
        <v>118</v>
      </c>
      <c r="D17" s="46">
        <v>12</v>
      </c>
      <c r="E17" s="47" t="s">
        <v>338</v>
      </c>
      <c r="F17" s="48">
        <v>24</v>
      </c>
      <c r="G17" s="3">
        <v>4</v>
      </c>
      <c r="H17" s="2"/>
      <c r="I17" s="3">
        <v>4</v>
      </c>
      <c r="J17" s="45" t="s">
        <v>338</v>
      </c>
      <c r="K17" s="46">
        <v>24</v>
      </c>
      <c r="L17" s="47" t="s">
        <v>184</v>
      </c>
      <c r="M17" s="48">
        <v>12</v>
      </c>
      <c r="N17" s="3">
        <v>1</v>
      </c>
      <c r="P17" s="33"/>
      <c r="S17" s="35"/>
      <c r="T17" s="35"/>
      <c r="U17" s="35"/>
      <c r="V17" s="35"/>
      <c r="W17" s="35"/>
      <c r="X17" s="35"/>
      <c r="Y17" s="35"/>
      <c r="Z17" s="36"/>
      <c r="AA17" s="36"/>
      <c r="AB17" s="36"/>
      <c r="AC17" s="36"/>
      <c r="AD17" s="35"/>
      <c r="AE17" s="35"/>
      <c r="AF17" s="35"/>
    </row>
    <row r="18" spans="2:32" ht="12.75">
      <c r="B18" s="3">
        <v>1</v>
      </c>
      <c r="C18" s="37" t="s">
        <v>33</v>
      </c>
      <c r="D18" s="38">
        <v>16</v>
      </c>
      <c r="E18" s="39" t="s">
        <v>100</v>
      </c>
      <c r="F18" s="40">
        <v>20</v>
      </c>
      <c r="G18" s="3">
        <v>4</v>
      </c>
      <c r="H18" s="2"/>
      <c r="I18" s="3">
        <v>1</v>
      </c>
      <c r="J18" s="37" t="s">
        <v>100</v>
      </c>
      <c r="K18" s="38">
        <v>8</v>
      </c>
      <c r="L18" s="39" t="s">
        <v>97</v>
      </c>
      <c r="M18" s="40">
        <v>28</v>
      </c>
      <c r="N18" s="3">
        <v>4</v>
      </c>
      <c r="P18" s="33"/>
      <c r="S18" s="35"/>
      <c r="T18" s="35"/>
      <c r="U18" s="35"/>
      <c r="V18" s="35"/>
      <c r="W18" s="35"/>
      <c r="X18" s="35"/>
      <c r="Y18" s="35"/>
      <c r="Z18" s="36"/>
      <c r="AA18" s="36"/>
      <c r="AB18" s="36"/>
      <c r="AC18" s="36"/>
      <c r="AD18" s="35"/>
      <c r="AE18" s="35"/>
      <c r="AF18" s="35"/>
    </row>
    <row r="19" spans="2:32" ht="12.75">
      <c r="B19" s="3">
        <v>4</v>
      </c>
      <c r="C19" s="37" t="s">
        <v>97</v>
      </c>
      <c r="D19" s="38">
        <v>28</v>
      </c>
      <c r="E19" s="39" t="s">
        <v>184</v>
      </c>
      <c r="F19" s="40">
        <v>8</v>
      </c>
      <c r="G19" s="3">
        <v>1</v>
      </c>
      <c r="H19" s="2"/>
      <c r="I19" s="3">
        <v>4</v>
      </c>
      <c r="J19" s="37" t="s">
        <v>118</v>
      </c>
      <c r="K19" s="38">
        <v>22</v>
      </c>
      <c r="L19" s="39" t="s">
        <v>25</v>
      </c>
      <c r="M19" s="40">
        <v>14</v>
      </c>
      <c r="N19" s="3">
        <v>1</v>
      </c>
      <c r="P19" s="33"/>
      <c r="S19" s="35"/>
      <c r="T19" s="35"/>
      <c r="U19" s="35"/>
      <c r="V19" s="35"/>
      <c r="W19" s="35"/>
      <c r="X19" s="35"/>
      <c r="Y19" s="35"/>
      <c r="Z19" s="36"/>
      <c r="AA19" s="36"/>
      <c r="AB19" s="36"/>
      <c r="AC19" s="36"/>
      <c r="AD19" s="35"/>
      <c r="AE19" s="35"/>
      <c r="AF19" s="35"/>
    </row>
    <row r="20" spans="2:32" ht="12.75">
      <c r="B20" s="3" t="s">
        <v>345</v>
      </c>
      <c r="C20" s="41" t="s">
        <v>25</v>
      </c>
      <c r="D20" s="42"/>
      <c r="E20" s="43">
        <v>0</v>
      </c>
      <c r="F20" s="44"/>
      <c r="G20" s="3" t="s">
        <v>345</v>
      </c>
      <c r="H20" s="2"/>
      <c r="I20" s="3" t="s">
        <v>345</v>
      </c>
      <c r="J20" s="41" t="s">
        <v>33</v>
      </c>
      <c r="K20" s="42"/>
      <c r="L20" s="43">
        <v>0</v>
      </c>
      <c r="M20" s="44"/>
      <c r="N20" s="3" t="s">
        <v>345</v>
      </c>
      <c r="P20" s="33"/>
      <c r="S20" s="35"/>
      <c r="T20" s="35"/>
      <c r="U20" s="35"/>
      <c r="V20" s="35"/>
      <c r="W20" s="35"/>
      <c r="X20" s="35"/>
      <c r="Y20" s="35"/>
      <c r="Z20" s="36"/>
      <c r="AA20" s="36"/>
      <c r="AB20" s="36"/>
      <c r="AC20" s="36"/>
      <c r="AD20" s="35"/>
      <c r="AE20" s="35"/>
      <c r="AF20" s="35"/>
    </row>
    <row r="21" spans="2:32" ht="12.75">
      <c r="B21" s="3"/>
      <c r="C21" s="32"/>
      <c r="D21" s="3"/>
      <c r="E21" s="32"/>
      <c r="F21" s="3"/>
      <c r="G21" s="3"/>
      <c r="H21" s="2"/>
      <c r="I21" s="3"/>
      <c r="J21" s="32"/>
      <c r="K21" s="3"/>
      <c r="L21" s="32"/>
      <c r="M21" s="3"/>
      <c r="N21" s="3"/>
      <c r="P21" s="33"/>
      <c r="S21" s="35"/>
      <c r="T21" s="35"/>
      <c r="U21" s="35"/>
      <c r="V21" s="35"/>
      <c r="W21" s="35"/>
      <c r="X21" s="35"/>
      <c r="Y21" s="35"/>
      <c r="Z21" s="36"/>
      <c r="AA21" s="36"/>
      <c r="AB21" s="36"/>
      <c r="AC21" s="36"/>
      <c r="AD21" s="35"/>
      <c r="AE21" s="35"/>
      <c r="AF21" s="35"/>
    </row>
    <row r="22" spans="2:25" ht="12.75">
      <c r="B22" s="3" t="s">
        <v>345</v>
      </c>
      <c r="C22" s="73" t="s">
        <v>42</v>
      </c>
      <c r="D22" s="74"/>
      <c r="E22" s="71" t="s">
        <v>266</v>
      </c>
      <c r="F22" s="72"/>
      <c r="G22" s="3" t="s">
        <v>345</v>
      </c>
      <c r="H22" s="2"/>
      <c r="I22" s="3" t="s">
        <v>345</v>
      </c>
      <c r="J22" s="2"/>
      <c r="K22" s="2"/>
      <c r="L22" s="2"/>
      <c r="M22" s="2"/>
      <c r="N22" s="3" t="s">
        <v>345</v>
      </c>
      <c r="Q22" s="34" t="s">
        <v>344</v>
      </c>
      <c r="R22" s="35">
        <v>24</v>
      </c>
      <c r="S22" s="26"/>
      <c r="T22" s="27"/>
      <c r="U22" s="26"/>
      <c r="V22" s="26"/>
      <c r="W22" s="26"/>
      <c r="X22" s="26"/>
      <c r="Y22" s="26"/>
    </row>
    <row r="23" spans="2:25" ht="12.75">
      <c r="B23" s="3">
        <v>1</v>
      </c>
      <c r="C23" s="45" t="s">
        <v>184</v>
      </c>
      <c r="D23" s="46">
        <v>10</v>
      </c>
      <c r="E23" s="47" t="s">
        <v>33</v>
      </c>
      <c r="F23" s="48">
        <v>26</v>
      </c>
      <c r="G23" s="3">
        <v>4</v>
      </c>
      <c r="H23" s="2"/>
      <c r="Q23" s="34" t="s">
        <v>118</v>
      </c>
      <c r="R23" s="35">
        <v>21</v>
      </c>
      <c r="S23" s="26"/>
      <c r="T23" s="27"/>
      <c r="U23" s="26"/>
      <c r="V23" s="26"/>
      <c r="W23" s="26"/>
      <c r="X23" s="26"/>
      <c r="Y23" s="26"/>
    </row>
    <row r="24" spans="2:25" ht="12.75">
      <c r="B24" s="3">
        <v>1</v>
      </c>
      <c r="C24" s="37" t="s">
        <v>97</v>
      </c>
      <c r="D24" s="38">
        <v>4</v>
      </c>
      <c r="E24" s="39" t="s">
        <v>118</v>
      </c>
      <c r="F24" s="40">
        <v>32</v>
      </c>
      <c r="G24" s="3">
        <v>4</v>
      </c>
      <c r="H24" s="2"/>
      <c r="Q24" s="34" t="s">
        <v>33</v>
      </c>
      <c r="R24" s="35">
        <v>15</v>
      </c>
      <c r="S24" s="26"/>
      <c r="T24" s="27"/>
      <c r="U24" s="26"/>
      <c r="V24" s="26"/>
      <c r="W24" s="26"/>
      <c r="X24" s="26"/>
      <c r="Y24" s="26"/>
    </row>
    <row r="25" spans="2:25" ht="12.75">
      <c r="B25" s="3">
        <v>4</v>
      </c>
      <c r="C25" s="37" t="s">
        <v>25</v>
      </c>
      <c r="D25" s="38">
        <v>30</v>
      </c>
      <c r="E25" s="39" t="s">
        <v>100</v>
      </c>
      <c r="F25" s="40">
        <v>6</v>
      </c>
      <c r="G25" s="3">
        <v>1</v>
      </c>
      <c r="H25" s="2"/>
      <c r="Q25" s="34" t="s">
        <v>97</v>
      </c>
      <c r="R25" s="35">
        <v>15</v>
      </c>
      <c r="T25" s="27"/>
      <c r="U25" s="26"/>
      <c r="V25" s="26"/>
      <c r="W25" s="26"/>
      <c r="X25" s="26"/>
      <c r="Y25" s="26"/>
    </row>
    <row r="26" spans="2:25" ht="12.75">
      <c r="B26" s="3" t="s">
        <v>345</v>
      </c>
      <c r="C26" s="41" t="s">
        <v>338</v>
      </c>
      <c r="D26" s="42"/>
      <c r="E26" s="43">
        <v>0</v>
      </c>
      <c r="F26" s="44"/>
      <c r="G26" s="3" t="s">
        <v>345</v>
      </c>
      <c r="H26" s="2"/>
      <c r="Q26" s="34" t="s">
        <v>25</v>
      </c>
      <c r="R26" s="35">
        <v>12</v>
      </c>
      <c r="S26" s="27"/>
      <c r="T26" s="26"/>
      <c r="U26" s="26"/>
      <c r="V26" s="26"/>
      <c r="W26" s="26"/>
      <c r="X26" s="26"/>
      <c r="Y26" s="26"/>
    </row>
    <row r="27" spans="8:25" ht="12.75">
      <c r="H27" s="2"/>
      <c r="Q27" s="34" t="s">
        <v>100</v>
      </c>
      <c r="R27" s="26">
        <v>12</v>
      </c>
      <c r="S27" s="27"/>
      <c r="T27" s="26"/>
      <c r="U27" s="26"/>
      <c r="V27" s="26"/>
      <c r="W27" s="26"/>
      <c r="X27" s="26"/>
      <c r="Y27" s="26"/>
    </row>
    <row r="28" spans="17:25" ht="12.75">
      <c r="Q28" s="34" t="s">
        <v>184</v>
      </c>
      <c r="R28" s="26">
        <v>6</v>
      </c>
      <c r="W28" s="16"/>
      <c r="X28" s="26"/>
      <c r="Y28" s="26"/>
    </row>
    <row r="31" ht="47.25" customHeight="1"/>
  </sheetData>
  <sheetProtection selectLockedCells="1" selectUnlockedCells="1"/>
  <mergeCells count="30">
    <mergeCell ref="C1:O1"/>
    <mergeCell ref="C2:L2"/>
    <mergeCell ref="C4:D4"/>
    <mergeCell ref="E4:F4"/>
    <mergeCell ref="J4:K4"/>
    <mergeCell ref="L4:M4"/>
    <mergeCell ref="AE5:AE6"/>
    <mergeCell ref="AF5:AF6"/>
    <mergeCell ref="W5:W6"/>
    <mergeCell ref="X5:X6"/>
    <mergeCell ref="Y5:Y6"/>
    <mergeCell ref="Z5:Z6"/>
    <mergeCell ref="AA5:AA6"/>
    <mergeCell ref="AB5:AB6"/>
    <mergeCell ref="AC5:AC6"/>
    <mergeCell ref="AD5:AD6"/>
    <mergeCell ref="Q5:Q6"/>
    <mergeCell ref="R5:R6"/>
    <mergeCell ref="S5:S6"/>
    <mergeCell ref="T5:T6"/>
    <mergeCell ref="U5:U6"/>
    <mergeCell ref="V5:V6"/>
    <mergeCell ref="E10:F10"/>
    <mergeCell ref="C10:D10"/>
    <mergeCell ref="C16:D16"/>
    <mergeCell ref="E16:F16"/>
    <mergeCell ref="J16:K16"/>
    <mergeCell ref="L16:M16"/>
    <mergeCell ref="L10:M10"/>
    <mergeCell ref="J10:K10"/>
  </mergeCells>
  <conditionalFormatting sqref="F23:F26 M1:O3 F1:H3 G4 F5:F9 M5:M9 G9:G10 N4 F11:F15 M11:M15 M17:M22 F17:F21 F28:H65536 M28:O65536">
    <cfRule type="cellIs" priority="1" dxfId="2" operator="greaterThan" stopIfTrue="1">
      <formula>D1</formula>
    </cfRule>
    <cfRule type="cellIs" priority="2" dxfId="1" operator="lessThan" stopIfTrue="1">
      <formula>D1</formula>
    </cfRule>
    <cfRule type="cellIs" priority="3" dxfId="0" operator="equal" stopIfTrue="1">
      <formula>D1</formula>
    </cfRule>
  </conditionalFormatting>
  <conditionalFormatting sqref="D3 K1:K3 D1 D5:D9 K5:K9 D11:D15 K11:K15 K17:K22 D17:D21 D23:D26 K28:K65536 D28:D65536">
    <cfRule type="cellIs" priority="4" dxfId="2" operator="greaterThan" stopIfTrue="1">
      <formula>F1</formula>
    </cfRule>
    <cfRule type="cellIs" priority="5" dxfId="1" operator="lessThan" stopIfTrue="1">
      <formula>F1</formula>
    </cfRule>
    <cfRule type="cellIs" priority="6" dxfId="0" operator="equal" stopIfTrue="1">
      <formula>F1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9">
    <tabColor theme="5" tint="-0.24997000396251678"/>
    <pageSetUpPr fitToPage="1"/>
  </sheetPr>
  <dimension ref="A1:AF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30" width="3.7109375" style="1" customWidth="1"/>
    <col min="31" max="31" width="6.00390625" style="1" customWidth="1"/>
    <col min="32" max="32" width="4.7109375" style="1" customWidth="1"/>
    <col min="33" max="33" width="11.421875" style="1" customWidth="1"/>
    <col min="34" max="16384" width="11.421875" style="1" customWidth="1"/>
  </cols>
  <sheetData>
    <row r="1" spans="3:15" ht="20.25">
      <c r="C1" s="120" t="s">
        <v>259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3:15" ht="20.25" customHeight="1">
      <c r="C2" s="120" t="s">
        <v>140</v>
      </c>
      <c r="D2" s="120"/>
      <c r="E2" s="120"/>
      <c r="F2" s="120"/>
      <c r="G2" s="120"/>
      <c r="H2" s="120"/>
      <c r="I2" s="120"/>
      <c r="J2" s="120"/>
      <c r="K2" s="120"/>
      <c r="L2" s="120"/>
      <c r="M2" s="23"/>
      <c r="N2" s="23"/>
      <c r="O2" s="23"/>
    </row>
    <row r="3" ht="15" customHeight="1"/>
    <row r="4" spans="2:14" ht="12.75">
      <c r="B4" s="2"/>
      <c r="C4" s="123" t="s">
        <v>36</v>
      </c>
      <c r="D4" s="124"/>
      <c r="E4" s="121">
        <v>44439</v>
      </c>
      <c r="F4" s="122"/>
      <c r="G4" s="2"/>
      <c r="H4" s="2"/>
      <c r="I4" s="2"/>
      <c r="J4" s="123" t="s">
        <v>37</v>
      </c>
      <c r="K4" s="124"/>
      <c r="L4" s="121">
        <v>44446</v>
      </c>
      <c r="M4" s="122"/>
      <c r="N4" s="2"/>
    </row>
    <row r="5" spans="1:32" ht="12.75">
      <c r="A5" s="12"/>
      <c r="B5" s="3">
        <v>4</v>
      </c>
      <c r="C5" s="37" t="s">
        <v>159</v>
      </c>
      <c r="D5" s="60">
        <v>36</v>
      </c>
      <c r="E5" s="39" t="s">
        <v>5</v>
      </c>
      <c r="F5" s="40">
        <v>0</v>
      </c>
      <c r="G5" s="3">
        <v>1</v>
      </c>
      <c r="H5" s="2"/>
      <c r="I5" s="3">
        <v>1</v>
      </c>
      <c r="J5" s="37" t="s">
        <v>5</v>
      </c>
      <c r="K5" s="38">
        <v>14</v>
      </c>
      <c r="L5" s="39" t="s">
        <v>122</v>
      </c>
      <c r="M5" s="40">
        <v>22</v>
      </c>
      <c r="N5" s="3">
        <v>4</v>
      </c>
      <c r="Q5" s="138" t="s">
        <v>46</v>
      </c>
      <c r="R5" s="112">
        <v>1</v>
      </c>
      <c r="S5" s="112">
        <v>2</v>
      </c>
      <c r="T5" s="112">
        <v>3</v>
      </c>
      <c r="U5" s="112">
        <v>4</v>
      </c>
      <c r="V5" s="112">
        <v>5</v>
      </c>
      <c r="W5" s="112">
        <v>6</v>
      </c>
      <c r="X5" s="112">
        <v>7</v>
      </c>
      <c r="Y5" s="112">
        <v>8</v>
      </c>
      <c r="Z5" s="136" t="s">
        <v>47</v>
      </c>
      <c r="AA5" s="118" t="s">
        <v>0</v>
      </c>
      <c r="AB5" s="118" t="s">
        <v>1</v>
      </c>
      <c r="AC5" s="118" t="s">
        <v>2</v>
      </c>
      <c r="AD5" s="112" t="s">
        <v>2</v>
      </c>
      <c r="AE5" s="112" t="s">
        <v>3</v>
      </c>
      <c r="AF5" s="113" t="s">
        <v>4</v>
      </c>
    </row>
    <row r="6" spans="1:32" ht="12.75">
      <c r="A6" s="12"/>
      <c r="B6" s="3">
        <v>4</v>
      </c>
      <c r="C6" s="37" t="s">
        <v>122</v>
      </c>
      <c r="D6" s="38">
        <v>30</v>
      </c>
      <c r="E6" s="39" t="s">
        <v>7</v>
      </c>
      <c r="F6" s="40">
        <v>6</v>
      </c>
      <c r="G6" s="3">
        <v>1</v>
      </c>
      <c r="H6" s="2"/>
      <c r="I6" s="3">
        <v>4</v>
      </c>
      <c r="J6" s="37" t="s">
        <v>9</v>
      </c>
      <c r="K6" s="38">
        <v>26</v>
      </c>
      <c r="L6" s="39" t="s">
        <v>159</v>
      </c>
      <c r="M6" s="40">
        <v>10</v>
      </c>
      <c r="N6" s="3">
        <v>1</v>
      </c>
      <c r="Q6" s="139"/>
      <c r="R6" s="112"/>
      <c r="S6" s="112"/>
      <c r="T6" s="112"/>
      <c r="U6" s="112"/>
      <c r="V6" s="112"/>
      <c r="W6" s="112"/>
      <c r="X6" s="112"/>
      <c r="Y6" s="112"/>
      <c r="Z6" s="137"/>
      <c r="AA6" s="119"/>
      <c r="AB6" s="119"/>
      <c r="AC6" s="119"/>
      <c r="AD6" s="112"/>
      <c r="AE6" s="112"/>
      <c r="AF6" s="113"/>
    </row>
    <row r="7" spans="1:32" ht="12.75">
      <c r="A7" s="12"/>
      <c r="B7" s="3">
        <v>1</v>
      </c>
      <c r="C7" s="41" t="s">
        <v>34</v>
      </c>
      <c r="D7" s="42">
        <v>12</v>
      </c>
      <c r="E7" s="43" t="s">
        <v>9</v>
      </c>
      <c r="F7" s="44">
        <v>24</v>
      </c>
      <c r="G7" s="3">
        <v>4</v>
      </c>
      <c r="H7" s="2"/>
      <c r="I7" s="3">
        <v>1</v>
      </c>
      <c r="J7" s="41" t="s">
        <v>7</v>
      </c>
      <c r="K7" s="42">
        <v>0</v>
      </c>
      <c r="L7" s="43" t="s">
        <v>34</v>
      </c>
      <c r="M7" s="44">
        <v>36</v>
      </c>
      <c r="N7" s="3">
        <v>4</v>
      </c>
      <c r="P7" s="25">
        <v>1</v>
      </c>
      <c r="Q7" s="24" t="s">
        <v>159</v>
      </c>
      <c r="R7" s="5">
        <v>4</v>
      </c>
      <c r="S7" s="5">
        <v>1</v>
      </c>
      <c r="T7" s="5">
        <v>4</v>
      </c>
      <c r="U7" s="5">
        <v>1</v>
      </c>
      <c r="V7" s="5">
        <v>1</v>
      </c>
      <c r="W7" s="5" t="s">
        <v>345</v>
      </c>
      <c r="X7" s="5"/>
      <c r="Y7" s="5"/>
      <c r="Z7" s="6">
        <v>11</v>
      </c>
      <c r="AA7" s="6">
        <v>2</v>
      </c>
      <c r="AB7" s="6">
        <v>0</v>
      </c>
      <c r="AC7" s="6">
        <v>3</v>
      </c>
      <c r="AD7" s="5">
        <v>98</v>
      </c>
      <c r="AE7" s="5">
        <v>82</v>
      </c>
      <c r="AF7" s="7">
        <v>16</v>
      </c>
    </row>
    <row r="8" spans="1:32" ht="12.75">
      <c r="A8" s="12"/>
      <c r="B8" s="3" t="s">
        <v>345</v>
      </c>
      <c r="C8" s="32"/>
      <c r="D8" s="3"/>
      <c r="E8" s="32"/>
      <c r="F8" s="3"/>
      <c r="G8" s="3" t="s">
        <v>345</v>
      </c>
      <c r="H8" s="2"/>
      <c r="I8" s="3" t="s">
        <v>345</v>
      </c>
      <c r="J8" s="32"/>
      <c r="K8" s="3"/>
      <c r="L8" s="32"/>
      <c r="M8" s="3"/>
      <c r="N8" s="3" t="s">
        <v>345</v>
      </c>
      <c r="P8" s="25">
        <v>2</v>
      </c>
      <c r="Q8" s="24" t="s">
        <v>122</v>
      </c>
      <c r="R8" s="5">
        <v>4</v>
      </c>
      <c r="S8" s="5">
        <v>4</v>
      </c>
      <c r="T8" s="5">
        <v>4</v>
      </c>
      <c r="U8" s="5">
        <v>4</v>
      </c>
      <c r="V8" s="5">
        <v>1</v>
      </c>
      <c r="W8" s="5" t="s">
        <v>345</v>
      </c>
      <c r="X8" s="5"/>
      <c r="Y8" s="5"/>
      <c r="Z8" s="6">
        <v>17</v>
      </c>
      <c r="AA8" s="6">
        <v>4</v>
      </c>
      <c r="AB8" s="6">
        <v>0</v>
      </c>
      <c r="AC8" s="6">
        <v>1</v>
      </c>
      <c r="AD8" s="5">
        <v>118</v>
      </c>
      <c r="AE8" s="5">
        <v>62</v>
      </c>
      <c r="AF8" s="7">
        <v>56</v>
      </c>
    </row>
    <row r="9" spans="2:3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5">
        <v>3</v>
      </c>
      <c r="Q9" s="24" t="s">
        <v>9</v>
      </c>
      <c r="R9" s="5">
        <v>4</v>
      </c>
      <c r="S9" s="5">
        <v>4</v>
      </c>
      <c r="T9" s="5">
        <v>4</v>
      </c>
      <c r="U9" s="5">
        <v>4</v>
      </c>
      <c r="V9" s="5">
        <v>4</v>
      </c>
      <c r="W9" s="5" t="s">
        <v>345</v>
      </c>
      <c r="X9" s="5"/>
      <c r="Y9" s="5"/>
      <c r="Z9" s="6">
        <v>20</v>
      </c>
      <c r="AA9" s="6">
        <v>5</v>
      </c>
      <c r="AB9" s="6">
        <v>0</v>
      </c>
      <c r="AC9" s="6">
        <v>0</v>
      </c>
      <c r="AD9" s="5">
        <v>122</v>
      </c>
      <c r="AE9" s="5">
        <v>58</v>
      </c>
      <c r="AF9" s="7">
        <v>64</v>
      </c>
    </row>
    <row r="10" spans="2:32" ht="12.75">
      <c r="B10" s="2"/>
      <c r="C10" s="123" t="s">
        <v>38</v>
      </c>
      <c r="D10" s="124"/>
      <c r="E10" s="121">
        <v>44448</v>
      </c>
      <c r="F10" s="122"/>
      <c r="G10" s="2"/>
      <c r="H10" s="2"/>
      <c r="I10" s="2"/>
      <c r="J10" s="123" t="s">
        <v>39</v>
      </c>
      <c r="K10" s="124"/>
      <c r="L10" s="121">
        <v>44453</v>
      </c>
      <c r="M10" s="122"/>
      <c r="N10" s="2"/>
      <c r="P10" s="25">
        <v>4</v>
      </c>
      <c r="Q10" s="24" t="s">
        <v>34</v>
      </c>
      <c r="R10" s="5">
        <v>1</v>
      </c>
      <c r="S10" s="5">
        <v>4</v>
      </c>
      <c r="T10" s="5">
        <v>1</v>
      </c>
      <c r="U10" s="5">
        <v>4</v>
      </c>
      <c r="V10" s="5">
        <v>4</v>
      </c>
      <c r="W10" s="5" t="s">
        <v>345</v>
      </c>
      <c r="X10" s="5"/>
      <c r="Y10" s="5"/>
      <c r="Z10" s="6">
        <v>14</v>
      </c>
      <c r="AA10" s="6">
        <v>3</v>
      </c>
      <c r="AB10" s="6">
        <v>0</v>
      </c>
      <c r="AC10" s="6">
        <v>2</v>
      </c>
      <c r="AD10" s="5">
        <v>104</v>
      </c>
      <c r="AE10" s="5">
        <v>100</v>
      </c>
      <c r="AF10" s="7">
        <v>4</v>
      </c>
    </row>
    <row r="11" spans="2:32" ht="12.75">
      <c r="B11" s="3">
        <v>4</v>
      </c>
      <c r="C11" s="50" t="s">
        <v>9</v>
      </c>
      <c r="D11" s="38">
        <v>24</v>
      </c>
      <c r="E11" s="51" t="s">
        <v>5</v>
      </c>
      <c r="F11" s="40">
        <v>12</v>
      </c>
      <c r="G11" s="3">
        <v>1</v>
      </c>
      <c r="H11" s="2"/>
      <c r="I11" s="3">
        <v>1</v>
      </c>
      <c r="J11" s="37" t="s">
        <v>5</v>
      </c>
      <c r="K11" s="38">
        <v>14</v>
      </c>
      <c r="L11" s="39" t="s">
        <v>34</v>
      </c>
      <c r="M11" s="40">
        <v>22</v>
      </c>
      <c r="N11" s="3">
        <v>4</v>
      </c>
      <c r="P11" s="25">
        <v>5</v>
      </c>
      <c r="Q11" s="24" t="s">
        <v>7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 t="s">
        <v>345</v>
      </c>
      <c r="X11" s="5"/>
      <c r="Y11" s="5"/>
      <c r="Z11" s="6">
        <v>5</v>
      </c>
      <c r="AA11" s="6">
        <v>0</v>
      </c>
      <c r="AB11" s="6">
        <v>0</v>
      </c>
      <c r="AC11" s="6">
        <v>5</v>
      </c>
      <c r="AD11" s="5">
        <v>34</v>
      </c>
      <c r="AE11" s="5">
        <v>146</v>
      </c>
      <c r="AF11" s="7">
        <v>-112</v>
      </c>
    </row>
    <row r="12" spans="2:32" ht="12.75">
      <c r="B12" s="3">
        <v>1</v>
      </c>
      <c r="C12" s="37" t="s">
        <v>34</v>
      </c>
      <c r="D12" s="38">
        <v>10</v>
      </c>
      <c r="E12" s="51" t="s">
        <v>122</v>
      </c>
      <c r="F12" s="40">
        <v>26</v>
      </c>
      <c r="G12" s="3">
        <v>4</v>
      </c>
      <c r="H12" s="2"/>
      <c r="I12" s="3">
        <v>1</v>
      </c>
      <c r="J12" s="37" t="s">
        <v>7</v>
      </c>
      <c r="K12" s="38">
        <v>8</v>
      </c>
      <c r="L12" s="39" t="s">
        <v>9</v>
      </c>
      <c r="M12" s="40">
        <v>28</v>
      </c>
      <c r="N12" s="3">
        <v>4</v>
      </c>
      <c r="P12" s="25">
        <v>6</v>
      </c>
      <c r="Q12" s="24" t="s">
        <v>5</v>
      </c>
      <c r="R12" s="5">
        <v>1</v>
      </c>
      <c r="S12" s="5">
        <v>1</v>
      </c>
      <c r="T12" s="5">
        <v>1</v>
      </c>
      <c r="U12" s="5">
        <v>1</v>
      </c>
      <c r="V12" s="5">
        <v>4</v>
      </c>
      <c r="W12" s="5" t="s">
        <v>345</v>
      </c>
      <c r="X12" s="5"/>
      <c r="Y12" s="5"/>
      <c r="Z12" s="6">
        <v>8</v>
      </c>
      <c r="AA12" s="6">
        <v>1</v>
      </c>
      <c r="AB12" s="6">
        <v>0</v>
      </c>
      <c r="AC12" s="6">
        <v>4</v>
      </c>
      <c r="AD12" s="5">
        <v>64</v>
      </c>
      <c r="AE12" s="5">
        <v>116</v>
      </c>
      <c r="AF12" s="9">
        <v>-52</v>
      </c>
    </row>
    <row r="13" spans="2:32" ht="12.75">
      <c r="B13" s="3">
        <v>4</v>
      </c>
      <c r="C13" s="41" t="s">
        <v>159</v>
      </c>
      <c r="D13" s="42">
        <v>28</v>
      </c>
      <c r="E13" s="43" t="s">
        <v>7</v>
      </c>
      <c r="F13" s="44">
        <v>8</v>
      </c>
      <c r="G13" s="3">
        <v>1</v>
      </c>
      <c r="H13" s="2"/>
      <c r="I13" s="3">
        <v>4</v>
      </c>
      <c r="J13" s="41" t="s">
        <v>122</v>
      </c>
      <c r="K13" s="42">
        <v>24</v>
      </c>
      <c r="L13" s="43" t="s">
        <v>159</v>
      </c>
      <c r="M13" s="44">
        <v>12</v>
      </c>
      <c r="N13" s="3">
        <v>1</v>
      </c>
      <c r="P13" s="25">
        <v>7</v>
      </c>
      <c r="Q13" s="24">
        <v>0</v>
      </c>
      <c r="R13" s="5" t="s">
        <v>345</v>
      </c>
      <c r="S13" s="5"/>
      <c r="T13" s="5"/>
      <c r="U13" s="5"/>
      <c r="V13" s="5"/>
      <c r="W13" s="5" t="s">
        <v>345</v>
      </c>
      <c r="X13" s="5"/>
      <c r="Y13" s="5"/>
      <c r="Z13" s="6">
        <v>0</v>
      </c>
      <c r="AA13" s="6">
        <v>0</v>
      </c>
      <c r="AB13" s="6">
        <v>0</v>
      </c>
      <c r="AC13" s="6">
        <v>0</v>
      </c>
      <c r="AD13" s="5">
        <v>64</v>
      </c>
      <c r="AE13" s="5">
        <v>80</v>
      </c>
      <c r="AF13" s="9">
        <v>-16</v>
      </c>
    </row>
    <row r="14" spans="2:32" ht="12.75">
      <c r="B14" s="3" t="s">
        <v>345</v>
      </c>
      <c r="C14" s="32"/>
      <c r="D14" s="3"/>
      <c r="E14" s="32"/>
      <c r="F14" s="3"/>
      <c r="G14" s="3" t="s">
        <v>345</v>
      </c>
      <c r="H14" s="2"/>
      <c r="I14" s="3" t="s">
        <v>345</v>
      </c>
      <c r="J14" s="49"/>
      <c r="K14" s="3"/>
      <c r="L14" s="32"/>
      <c r="M14" s="3"/>
      <c r="N14" s="3" t="s">
        <v>345</v>
      </c>
      <c r="P14" s="25">
        <v>8</v>
      </c>
      <c r="Q14" s="24">
        <v>0</v>
      </c>
      <c r="R14" s="5" t="s">
        <v>345</v>
      </c>
      <c r="S14" s="5" t="s">
        <v>345</v>
      </c>
      <c r="T14" s="5" t="s">
        <v>345</v>
      </c>
      <c r="U14" s="5" t="s">
        <v>345</v>
      </c>
      <c r="V14" s="5" t="s">
        <v>345</v>
      </c>
      <c r="W14" s="5"/>
      <c r="X14" s="5"/>
      <c r="Y14" s="5"/>
      <c r="Z14" s="6">
        <v>0</v>
      </c>
      <c r="AA14" s="6">
        <v>0</v>
      </c>
      <c r="AB14" s="6">
        <v>0</v>
      </c>
      <c r="AC14" s="6">
        <v>0</v>
      </c>
      <c r="AD14" s="5">
        <v>0</v>
      </c>
      <c r="AE14" s="5">
        <v>0</v>
      </c>
      <c r="AF14" s="9">
        <v>0</v>
      </c>
    </row>
    <row r="15" spans="2:32" ht="12.75">
      <c r="B15" s="2"/>
      <c r="C15" s="2"/>
      <c r="D15" s="2"/>
      <c r="E15" s="2"/>
      <c r="F15" s="2"/>
      <c r="G15" s="3" t="s">
        <v>345</v>
      </c>
      <c r="H15" s="2"/>
      <c r="I15" s="2"/>
      <c r="J15" s="2"/>
      <c r="K15" s="2"/>
      <c r="L15" s="2"/>
      <c r="M15" s="2"/>
      <c r="N15" s="3" t="s">
        <v>345</v>
      </c>
      <c r="Q15" s="2"/>
      <c r="R15" s="26"/>
      <c r="S15" s="26"/>
      <c r="T15" s="27"/>
      <c r="U15" s="26"/>
      <c r="V15" s="26"/>
      <c r="W15" s="26"/>
      <c r="X15" s="26"/>
      <c r="Y15" s="26"/>
      <c r="Z15" s="2"/>
      <c r="AA15" s="2"/>
      <c r="AB15" s="2"/>
      <c r="AC15" s="2"/>
      <c r="AD15" s="2"/>
      <c r="AE15" s="2"/>
      <c r="AF15" s="2"/>
    </row>
    <row r="16" spans="2:32" ht="12.75">
      <c r="B16" s="2"/>
      <c r="C16" s="123" t="s">
        <v>40</v>
      </c>
      <c r="D16" s="124"/>
      <c r="E16" s="121">
        <v>44455</v>
      </c>
      <c r="F16" s="122"/>
      <c r="G16" s="3"/>
      <c r="H16" s="2"/>
      <c r="I16" s="2"/>
      <c r="J16" s="125"/>
      <c r="K16" s="125"/>
      <c r="L16" s="126"/>
      <c r="M16" s="127"/>
      <c r="N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1" ht="12.75">
      <c r="B17" s="3">
        <v>1</v>
      </c>
      <c r="C17" s="37" t="s">
        <v>7</v>
      </c>
      <c r="D17" s="38">
        <v>12</v>
      </c>
      <c r="E17" s="39" t="s">
        <v>5</v>
      </c>
      <c r="F17" s="40">
        <v>24</v>
      </c>
      <c r="G17" s="3">
        <v>4</v>
      </c>
      <c r="H17" s="2"/>
      <c r="I17" s="3" t="s">
        <v>345</v>
      </c>
      <c r="J17" s="32"/>
      <c r="K17" s="3"/>
      <c r="L17" s="32"/>
      <c r="M17" s="3"/>
      <c r="N17" s="3" t="s">
        <v>345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2.75">
      <c r="B18" s="3">
        <v>1</v>
      </c>
      <c r="C18" s="37" t="s">
        <v>159</v>
      </c>
      <c r="D18" s="38">
        <v>12</v>
      </c>
      <c r="E18" s="39" t="s">
        <v>34</v>
      </c>
      <c r="F18" s="40">
        <v>24</v>
      </c>
      <c r="G18" s="3">
        <v>4</v>
      </c>
      <c r="H18" s="2"/>
      <c r="I18" s="3" t="s">
        <v>345</v>
      </c>
      <c r="J18" s="32"/>
      <c r="K18" s="3"/>
      <c r="L18" s="32"/>
      <c r="M18" s="3"/>
      <c r="N18" s="3" t="s">
        <v>345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12.75">
      <c r="B19" s="3">
        <v>4</v>
      </c>
      <c r="C19" s="41" t="s">
        <v>9</v>
      </c>
      <c r="D19" s="42">
        <v>20</v>
      </c>
      <c r="E19" s="43" t="s">
        <v>122</v>
      </c>
      <c r="F19" s="44">
        <v>16</v>
      </c>
      <c r="G19" s="3">
        <v>1</v>
      </c>
      <c r="H19" s="2"/>
      <c r="I19" s="3" t="s">
        <v>345</v>
      </c>
      <c r="J19" s="32"/>
      <c r="K19" s="3"/>
      <c r="L19" s="32"/>
      <c r="M19" s="3"/>
      <c r="N19" s="3" t="s">
        <v>345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5"/>
      <c r="AE19" s="2"/>
    </row>
    <row r="20" spans="2:31" ht="12.75">
      <c r="B20" s="3" t="s">
        <v>345</v>
      </c>
      <c r="C20" s="32"/>
      <c r="D20" s="3"/>
      <c r="E20" s="32"/>
      <c r="F20" s="3"/>
      <c r="G20" s="3"/>
      <c r="H20" s="2"/>
      <c r="I20" s="3"/>
      <c r="J20" s="32"/>
      <c r="K20" s="3"/>
      <c r="L20" s="32"/>
      <c r="M20" s="3"/>
      <c r="N20" s="3" t="s">
        <v>345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5"/>
      <c r="AE20" s="2"/>
    </row>
    <row r="21" spans="2:31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15" t="s">
        <v>9</v>
      </c>
      <c r="R21" s="2">
        <v>20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5"/>
      <c r="AE21" s="2"/>
    </row>
    <row r="22" spans="2:31" ht="12.75">
      <c r="B22" s="2"/>
      <c r="C22" s="125"/>
      <c r="D22" s="125"/>
      <c r="E22" s="145"/>
      <c r="F22" s="145"/>
      <c r="G22" s="3"/>
      <c r="H22" s="2"/>
      <c r="I22" s="2"/>
      <c r="J22" s="125"/>
      <c r="K22" s="125"/>
      <c r="L22" s="127"/>
      <c r="M22" s="127"/>
      <c r="N22" s="2"/>
      <c r="Q22" s="15" t="s">
        <v>122</v>
      </c>
      <c r="R22" s="2">
        <v>17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ht="12.75">
      <c r="B23" s="3" t="s">
        <v>345</v>
      </c>
      <c r="C23" s="32"/>
      <c r="D23" s="3"/>
      <c r="E23" s="32"/>
      <c r="F23" s="3"/>
      <c r="G23" s="3"/>
      <c r="H23" s="2"/>
      <c r="I23" s="3"/>
      <c r="J23" s="32"/>
      <c r="K23" s="3"/>
      <c r="L23" s="32"/>
      <c r="M23" s="3"/>
      <c r="N23" s="3" t="s">
        <v>345</v>
      </c>
      <c r="Q23" s="15" t="s">
        <v>34</v>
      </c>
      <c r="R23" s="2">
        <v>14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29" ht="12.75">
      <c r="B24" s="3" t="s">
        <v>345</v>
      </c>
      <c r="C24" s="32"/>
      <c r="D24" s="3"/>
      <c r="E24" s="32"/>
      <c r="F24" s="3"/>
      <c r="G24" s="3"/>
      <c r="H24" s="2"/>
      <c r="I24" s="3"/>
      <c r="J24" s="32"/>
      <c r="K24" s="3"/>
      <c r="L24" s="32"/>
      <c r="M24" s="3"/>
      <c r="N24" s="3" t="s">
        <v>345</v>
      </c>
      <c r="Q24" s="15" t="s">
        <v>159</v>
      </c>
      <c r="R24" s="15">
        <v>11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30" ht="12.75">
      <c r="B25" s="3" t="s">
        <v>345</v>
      </c>
      <c r="C25" s="32"/>
      <c r="D25" s="3"/>
      <c r="E25" s="32"/>
      <c r="F25" s="3"/>
      <c r="G25" s="3"/>
      <c r="H25" s="2"/>
      <c r="I25" s="3"/>
      <c r="J25" s="32"/>
      <c r="K25" s="3"/>
      <c r="L25" s="32"/>
      <c r="M25" s="3"/>
      <c r="N25" s="3" t="s">
        <v>345</v>
      </c>
      <c r="Q25" s="15" t="s">
        <v>5</v>
      </c>
      <c r="R25" s="15">
        <v>8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12.75">
      <c r="B26" s="3" t="s">
        <v>345</v>
      </c>
      <c r="C26" s="32"/>
      <c r="D26" s="3"/>
      <c r="E26" s="32"/>
      <c r="F26" s="3"/>
      <c r="G26" s="3"/>
      <c r="H26" s="2"/>
      <c r="I26" s="3"/>
      <c r="J26" s="32"/>
      <c r="K26" s="3"/>
      <c r="L26" s="32"/>
      <c r="M26" s="3"/>
      <c r="N26" s="3" t="s">
        <v>345</v>
      </c>
      <c r="Q26" s="15" t="s">
        <v>7</v>
      </c>
      <c r="R26" s="15">
        <v>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3:30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7:30" ht="12.7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7:18" ht="91.5" customHeight="1">
      <c r="Q29" s="2"/>
      <c r="R29" s="2"/>
    </row>
  </sheetData>
  <sheetProtection selectLockedCells="1" selectUnlockedCells="1"/>
  <mergeCells count="34">
    <mergeCell ref="L22:M22"/>
    <mergeCell ref="J22:K22"/>
    <mergeCell ref="E22:F22"/>
    <mergeCell ref="C22:D22"/>
    <mergeCell ref="C16:D16"/>
    <mergeCell ref="E16:F16"/>
    <mergeCell ref="J16:K16"/>
    <mergeCell ref="L16:M16"/>
    <mergeCell ref="AC5:AC6"/>
    <mergeCell ref="AD5:AD6"/>
    <mergeCell ref="AE5:AE6"/>
    <mergeCell ref="AF5:AF6"/>
    <mergeCell ref="C10:D10"/>
    <mergeCell ref="E10:F10"/>
    <mergeCell ref="J10:K10"/>
    <mergeCell ref="L10:M10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C1:O1"/>
    <mergeCell ref="C2:L2"/>
    <mergeCell ref="C4:D4"/>
    <mergeCell ref="E4:F4"/>
    <mergeCell ref="J4:K4"/>
    <mergeCell ref="L4:M4"/>
  </mergeCells>
  <conditionalFormatting sqref="M20 F21:G21 M21:N21 F20 F23:F26 N22 M1:O3 F1:H3 M23:M65536 F27:H65536 O22:O65536 N27:N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20:K21 D20:D21 D3 K1:K3 D1 D23:D65536 K23:K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3">
    <tabColor theme="5" tint="-0.24997000396251678"/>
  </sheetPr>
  <dimension ref="A1:AF29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2.2812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421875" style="1" hidden="1" customWidth="1"/>
    <col min="8" max="8" width="2.421875" style="1" customWidth="1"/>
    <col min="9" max="9" width="4.421875" style="1" hidden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9.28125" style="1" bestFit="1" customWidth="1"/>
    <col min="18" max="30" width="3.7109375" style="1" customWidth="1"/>
    <col min="31" max="31" width="6.00390625" style="1" customWidth="1"/>
    <col min="32" max="32" width="4.7109375" style="1" customWidth="1"/>
    <col min="33" max="33" width="11.421875" style="1" customWidth="1"/>
    <col min="34" max="16384" width="11.421875" style="1" customWidth="1"/>
  </cols>
  <sheetData>
    <row r="1" spans="3:15" ht="20.25">
      <c r="C1" s="120" t="s">
        <v>259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3:15" ht="20.25" customHeight="1">
      <c r="C2" s="120" t="s">
        <v>141</v>
      </c>
      <c r="D2" s="120"/>
      <c r="E2" s="120"/>
      <c r="F2" s="120"/>
      <c r="G2" s="120"/>
      <c r="H2" s="120"/>
      <c r="I2" s="120"/>
      <c r="J2" s="120"/>
      <c r="K2" s="120"/>
      <c r="L2" s="120"/>
      <c r="M2" s="23"/>
      <c r="N2" s="23"/>
      <c r="O2" s="23"/>
    </row>
    <row r="3" ht="15" customHeight="1"/>
    <row r="4" spans="2:14" ht="12.75">
      <c r="B4" s="2"/>
      <c r="C4" s="146" t="s">
        <v>203</v>
      </c>
      <c r="D4" s="124"/>
      <c r="E4" s="121">
        <v>44439</v>
      </c>
      <c r="F4" s="122"/>
      <c r="G4" s="3"/>
      <c r="H4" s="2"/>
      <c r="I4" s="2"/>
      <c r="J4" s="123" t="s">
        <v>37</v>
      </c>
      <c r="K4" s="124"/>
      <c r="L4" s="121">
        <v>44446</v>
      </c>
      <c r="M4" s="122"/>
      <c r="N4" s="2"/>
    </row>
    <row r="5" spans="1:32" ht="12.75">
      <c r="A5" s="12"/>
      <c r="B5" s="3">
        <v>4</v>
      </c>
      <c r="C5" s="37" t="s">
        <v>114</v>
      </c>
      <c r="D5" s="38">
        <v>22</v>
      </c>
      <c r="E5" s="39" t="s">
        <v>343</v>
      </c>
      <c r="F5" s="40">
        <v>14</v>
      </c>
      <c r="G5" s="3">
        <v>1</v>
      </c>
      <c r="H5" s="2"/>
      <c r="I5" s="3">
        <v>4</v>
      </c>
      <c r="J5" s="37" t="s">
        <v>343</v>
      </c>
      <c r="K5" s="38">
        <v>26</v>
      </c>
      <c r="L5" s="39" t="s">
        <v>257</v>
      </c>
      <c r="M5" s="40">
        <v>10</v>
      </c>
      <c r="N5" s="3">
        <v>1</v>
      </c>
      <c r="Q5" s="138" t="s">
        <v>46</v>
      </c>
      <c r="R5" s="112">
        <v>1</v>
      </c>
      <c r="S5" s="112">
        <v>2</v>
      </c>
      <c r="T5" s="112">
        <v>3</v>
      </c>
      <c r="U5" s="112">
        <v>4</v>
      </c>
      <c r="V5" s="112">
        <v>5</v>
      </c>
      <c r="W5" s="112">
        <v>6</v>
      </c>
      <c r="X5" s="112">
        <v>7</v>
      </c>
      <c r="Y5" s="112">
        <v>8</v>
      </c>
      <c r="Z5" s="136" t="s">
        <v>47</v>
      </c>
      <c r="AA5" s="118" t="s">
        <v>0</v>
      </c>
      <c r="AB5" s="118" t="s">
        <v>1</v>
      </c>
      <c r="AC5" s="118" t="s">
        <v>2</v>
      </c>
      <c r="AD5" s="112" t="s">
        <v>2</v>
      </c>
      <c r="AE5" s="112" t="s">
        <v>3</v>
      </c>
      <c r="AF5" s="113" t="s">
        <v>4</v>
      </c>
    </row>
    <row r="6" spans="1:32" ht="12.75">
      <c r="A6" s="12"/>
      <c r="B6" s="3">
        <v>1</v>
      </c>
      <c r="C6" s="37" t="s">
        <v>8</v>
      </c>
      <c r="D6" s="38">
        <v>10</v>
      </c>
      <c r="E6" s="39" t="s">
        <v>149</v>
      </c>
      <c r="F6" s="40">
        <v>26</v>
      </c>
      <c r="G6" s="3">
        <v>4</v>
      </c>
      <c r="H6" s="2"/>
      <c r="I6" s="3">
        <v>4</v>
      </c>
      <c r="J6" s="37" t="s">
        <v>138</v>
      </c>
      <c r="K6" s="38">
        <v>30</v>
      </c>
      <c r="L6" s="39" t="s">
        <v>8</v>
      </c>
      <c r="M6" s="40">
        <v>6</v>
      </c>
      <c r="N6" s="3">
        <v>1</v>
      </c>
      <c r="Q6" s="139"/>
      <c r="R6" s="112"/>
      <c r="S6" s="112"/>
      <c r="T6" s="112"/>
      <c r="U6" s="112"/>
      <c r="V6" s="112"/>
      <c r="W6" s="112"/>
      <c r="X6" s="112"/>
      <c r="Y6" s="112"/>
      <c r="Z6" s="137"/>
      <c r="AA6" s="119"/>
      <c r="AB6" s="119"/>
      <c r="AC6" s="119"/>
      <c r="AD6" s="112"/>
      <c r="AE6" s="112"/>
      <c r="AF6" s="113"/>
    </row>
    <row r="7" spans="1:32" ht="12.75">
      <c r="A7" s="12"/>
      <c r="B7" s="3">
        <v>4</v>
      </c>
      <c r="C7" s="41" t="s">
        <v>138</v>
      </c>
      <c r="D7" s="42">
        <v>34</v>
      </c>
      <c r="E7" s="43" t="s">
        <v>257</v>
      </c>
      <c r="F7" s="44">
        <v>2</v>
      </c>
      <c r="G7" s="3">
        <v>1</v>
      </c>
      <c r="H7" s="2"/>
      <c r="I7" s="3">
        <v>4</v>
      </c>
      <c r="J7" s="41" t="s">
        <v>114</v>
      </c>
      <c r="K7" s="42">
        <v>20</v>
      </c>
      <c r="L7" s="43" t="s">
        <v>149</v>
      </c>
      <c r="M7" s="44">
        <v>16</v>
      </c>
      <c r="N7" s="3">
        <v>1</v>
      </c>
      <c r="P7" s="25">
        <v>1</v>
      </c>
      <c r="Q7" s="24" t="s">
        <v>8</v>
      </c>
      <c r="R7" s="5">
        <v>1</v>
      </c>
      <c r="S7" s="5">
        <v>1</v>
      </c>
      <c r="T7" s="5">
        <v>1</v>
      </c>
      <c r="U7" s="5">
        <v>4</v>
      </c>
      <c r="V7" s="5">
        <v>1</v>
      </c>
      <c r="W7" s="5" t="s">
        <v>345</v>
      </c>
      <c r="X7" s="5"/>
      <c r="Y7" s="5"/>
      <c r="Z7" s="6">
        <v>8</v>
      </c>
      <c r="AA7" s="6">
        <v>1</v>
      </c>
      <c r="AB7" s="6">
        <v>0</v>
      </c>
      <c r="AC7" s="6">
        <v>4</v>
      </c>
      <c r="AD7" s="5">
        <v>52</v>
      </c>
      <c r="AE7" s="5">
        <v>128</v>
      </c>
      <c r="AF7" s="7">
        <v>-76</v>
      </c>
    </row>
    <row r="8" spans="1:32" ht="12.75">
      <c r="A8" s="12"/>
      <c r="B8" s="3" t="s">
        <v>345</v>
      </c>
      <c r="C8" s="32"/>
      <c r="D8" s="3"/>
      <c r="E8" s="32"/>
      <c r="F8" s="3"/>
      <c r="G8" s="3" t="s">
        <v>345</v>
      </c>
      <c r="H8" s="2"/>
      <c r="I8" s="3" t="s">
        <v>345</v>
      </c>
      <c r="J8" s="32"/>
      <c r="K8" s="3"/>
      <c r="L8" s="32"/>
      <c r="M8" s="3"/>
      <c r="N8" s="3" t="s">
        <v>345</v>
      </c>
      <c r="P8" s="25">
        <v>2</v>
      </c>
      <c r="Q8" s="24" t="s">
        <v>257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0</v>
      </c>
      <c r="X8" s="5"/>
      <c r="Y8" s="5"/>
      <c r="Z8" s="6">
        <v>5</v>
      </c>
      <c r="AA8" s="6">
        <v>0</v>
      </c>
      <c r="AB8" s="6">
        <v>0</v>
      </c>
      <c r="AC8" s="6">
        <v>5</v>
      </c>
      <c r="AD8" s="5">
        <v>30</v>
      </c>
      <c r="AE8" s="5">
        <v>150</v>
      </c>
      <c r="AF8" s="7">
        <v>-120</v>
      </c>
    </row>
    <row r="9" spans="2:3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5">
        <v>3</v>
      </c>
      <c r="Q9" s="24" t="s">
        <v>138</v>
      </c>
      <c r="R9" s="5">
        <v>4</v>
      </c>
      <c r="S9" s="5">
        <v>4</v>
      </c>
      <c r="T9" s="5">
        <v>4</v>
      </c>
      <c r="U9" s="5">
        <v>1</v>
      </c>
      <c r="V9" s="5">
        <v>1</v>
      </c>
      <c r="W9" s="5">
        <v>0</v>
      </c>
      <c r="X9" s="5"/>
      <c r="Y9" s="5"/>
      <c r="Z9" s="6">
        <v>14</v>
      </c>
      <c r="AA9" s="6">
        <v>3</v>
      </c>
      <c r="AB9" s="6">
        <v>0</v>
      </c>
      <c r="AC9" s="6">
        <v>2</v>
      </c>
      <c r="AD9" s="5">
        <v>110</v>
      </c>
      <c r="AE9" s="5">
        <v>70</v>
      </c>
      <c r="AF9" s="7">
        <v>40</v>
      </c>
    </row>
    <row r="10" spans="2:32" ht="12.75">
      <c r="B10" s="2"/>
      <c r="C10" s="123" t="s">
        <v>38</v>
      </c>
      <c r="D10" s="124"/>
      <c r="E10" s="121">
        <v>44448</v>
      </c>
      <c r="F10" s="122"/>
      <c r="G10" s="2"/>
      <c r="H10" s="2"/>
      <c r="I10" s="2"/>
      <c r="J10" s="123" t="s">
        <v>39</v>
      </c>
      <c r="K10" s="124"/>
      <c r="L10" s="121">
        <v>44453</v>
      </c>
      <c r="M10" s="122"/>
      <c r="N10" s="2"/>
      <c r="P10" s="25">
        <v>4</v>
      </c>
      <c r="Q10" s="24" t="s">
        <v>149</v>
      </c>
      <c r="R10" s="5">
        <v>4</v>
      </c>
      <c r="S10" s="5">
        <v>1</v>
      </c>
      <c r="T10" s="5">
        <v>4</v>
      </c>
      <c r="U10" s="5">
        <v>1</v>
      </c>
      <c r="V10" s="5">
        <v>4</v>
      </c>
      <c r="W10" s="5">
        <v>0</v>
      </c>
      <c r="X10" s="5"/>
      <c r="Y10" s="5"/>
      <c r="Z10" s="6">
        <v>14</v>
      </c>
      <c r="AA10" s="6">
        <v>3</v>
      </c>
      <c r="AB10" s="6">
        <v>0</v>
      </c>
      <c r="AC10" s="6">
        <v>2</v>
      </c>
      <c r="AD10" s="5">
        <v>114</v>
      </c>
      <c r="AE10" s="5">
        <v>66</v>
      </c>
      <c r="AF10" s="7">
        <v>48</v>
      </c>
    </row>
    <row r="11" spans="2:32" ht="12.75">
      <c r="B11" s="3">
        <v>4</v>
      </c>
      <c r="C11" s="50" t="s">
        <v>138</v>
      </c>
      <c r="D11" s="38">
        <v>22</v>
      </c>
      <c r="E11" s="51" t="s">
        <v>343</v>
      </c>
      <c r="F11" s="40">
        <v>14</v>
      </c>
      <c r="G11" s="3">
        <v>1</v>
      </c>
      <c r="H11" s="2"/>
      <c r="I11" s="3">
        <v>4</v>
      </c>
      <c r="J11" s="37" t="s">
        <v>343</v>
      </c>
      <c r="K11" s="38">
        <v>24</v>
      </c>
      <c r="L11" s="39" t="s">
        <v>149</v>
      </c>
      <c r="M11" s="40">
        <v>12</v>
      </c>
      <c r="N11" s="3">
        <v>1</v>
      </c>
      <c r="P11" s="25">
        <v>5</v>
      </c>
      <c r="Q11" s="24" t="s">
        <v>114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 t="s">
        <v>345</v>
      </c>
      <c r="X11" s="5"/>
      <c r="Y11" s="5"/>
      <c r="Z11" s="6">
        <v>20</v>
      </c>
      <c r="AA11" s="6">
        <v>5</v>
      </c>
      <c r="AB11" s="6">
        <v>0</v>
      </c>
      <c r="AC11" s="6">
        <v>0</v>
      </c>
      <c r="AD11" s="5">
        <v>122</v>
      </c>
      <c r="AE11" s="5">
        <v>58</v>
      </c>
      <c r="AF11" s="7">
        <v>64</v>
      </c>
    </row>
    <row r="12" spans="2:32" ht="12.75">
      <c r="B12" s="3">
        <v>4</v>
      </c>
      <c r="C12" s="37" t="s">
        <v>149</v>
      </c>
      <c r="D12" s="38">
        <v>32</v>
      </c>
      <c r="E12" s="51" t="s">
        <v>257</v>
      </c>
      <c r="F12" s="40">
        <v>4</v>
      </c>
      <c r="G12" s="3">
        <v>1</v>
      </c>
      <c r="H12" s="2"/>
      <c r="I12" s="3">
        <v>4</v>
      </c>
      <c r="J12" s="37" t="s">
        <v>114</v>
      </c>
      <c r="K12" s="38">
        <v>20</v>
      </c>
      <c r="L12" s="39" t="s">
        <v>138</v>
      </c>
      <c r="M12" s="40">
        <v>16</v>
      </c>
      <c r="N12" s="3">
        <v>1</v>
      </c>
      <c r="P12" s="25">
        <v>6</v>
      </c>
      <c r="Q12" s="24" t="s">
        <v>343</v>
      </c>
      <c r="R12" s="5">
        <v>1</v>
      </c>
      <c r="S12" s="5">
        <v>4</v>
      </c>
      <c r="T12" s="5">
        <v>1</v>
      </c>
      <c r="U12" s="5">
        <v>4</v>
      </c>
      <c r="V12" s="5">
        <v>4</v>
      </c>
      <c r="W12" s="5" t="s">
        <v>345</v>
      </c>
      <c r="X12" s="5"/>
      <c r="Y12" s="5"/>
      <c r="Z12" s="6">
        <v>14</v>
      </c>
      <c r="AA12" s="6">
        <v>3</v>
      </c>
      <c r="AB12" s="6">
        <v>0</v>
      </c>
      <c r="AC12" s="6">
        <v>2</v>
      </c>
      <c r="AD12" s="5">
        <v>112</v>
      </c>
      <c r="AE12" s="5">
        <v>68</v>
      </c>
      <c r="AF12" s="9">
        <v>44</v>
      </c>
    </row>
    <row r="13" spans="2:32" ht="12.75">
      <c r="B13" s="3">
        <v>1</v>
      </c>
      <c r="C13" s="41" t="s">
        <v>8</v>
      </c>
      <c r="D13" s="42">
        <v>8</v>
      </c>
      <c r="E13" s="43" t="s">
        <v>114</v>
      </c>
      <c r="F13" s="44">
        <v>28</v>
      </c>
      <c r="G13" s="3">
        <v>4</v>
      </c>
      <c r="H13" s="2"/>
      <c r="I13" s="3">
        <v>1</v>
      </c>
      <c r="J13" s="41" t="s">
        <v>257</v>
      </c>
      <c r="K13" s="42">
        <v>10</v>
      </c>
      <c r="L13" s="43" t="s">
        <v>8</v>
      </c>
      <c r="M13" s="44">
        <v>26</v>
      </c>
      <c r="N13" s="3">
        <v>4</v>
      </c>
      <c r="P13" s="25">
        <v>7</v>
      </c>
      <c r="Q13" s="24">
        <v>0</v>
      </c>
      <c r="R13" s="5" t="s">
        <v>345</v>
      </c>
      <c r="S13" s="5">
        <v>1</v>
      </c>
      <c r="T13" s="5">
        <v>4</v>
      </c>
      <c r="U13" s="5">
        <v>4</v>
      </c>
      <c r="V13" s="5">
        <v>4</v>
      </c>
      <c r="W13" s="5" t="s">
        <v>345</v>
      </c>
      <c r="X13" s="5"/>
      <c r="Y13" s="5"/>
      <c r="Z13" s="6">
        <v>13</v>
      </c>
      <c r="AA13" s="6">
        <v>3</v>
      </c>
      <c r="AB13" s="6">
        <v>0</v>
      </c>
      <c r="AC13" s="6">
        <v>1</v>
      </c>
      <c r="AD13" s="5"/>
      <c r="AE13" s="5"/>
      <c r="AF13" s="9">
        <v>0</v>
      </c>
    </row>
    <row r="14" spans="2:32" ht="12.75">
      <c r="B14" s="3" t="s">
        <v>345</v>
      </c>
      <c r="C14" s="32"/>
      <c r="D14" s="3"/>
      <c r="E14" s="32"/>
      <c r="F14" s="3"/>
      <c r="G14" s="3" t="s">
        <v>345</v>
      </c>
      <c r="H14" s="2"/>
      <c r="I14" s="3" t="s">
        <v>345</v>
      </c>
      <c r="J14" s="49"/>
      <c r="K14" s="3"/>
      <c r="L14" s="32"/>
      <c r="M14" s="3"/>
      <c r="N14" s="3" t="s">
        <v>345</v>
      </c>
      <c r="P14" s="25">
        <v>8</v>
      </c>
      <c r="Q14" s="24">
        <v>0</v>
      </c>
      <c r="R14" s="5" t="s">
        <v>345</v>
      </c>
      <c r="S14" s="5" t="s">
        <v>345</v>
      </c>
      <c r="T14" s="5" t="s">
        <v>345</v>
      </c>
      <c r="U14" s="5" t="s">
        <v>345</v>
      </c>
      <c r="V14" s="5"/>
      <c r="W14" s="5"/>
      <c r="X14" s="5"/>
      <c r="Y14" s="5"/>
      <c r="Z14" s="6">
        <v>0</v>
      </c>
      <c r="AA14" s="6">
        <v>0</v>
      </c>
      <c r="AB14" s="6">
        <v>0</v>
      </c>
      <c r="AC14" s="6">
        <v>0</v>
      </c>
      <c r="AD14" s="5">
        <v>0</v>
      </c>
      <c r="AE14" s="5">
        <v>0</v>
      </c>
      <c r="AF14" s="9">
        <v>0</v>
      </c>
    </row>
    <row r="15" spans="2:32" ht="12.75">
      <c r="B15" s="2"/>
      <c r="C15" s="2"/>
      <c r="D15" s="2"/>
      <c r="E15" s="2"/>
      <c r="F15" s="2"/>
      <c r="G15" s="3" t="s">
        <v>345</v>
      </c>
      <c r="H15" s="2"/>
      <c r="I15" s="2"/>
      <c r="J15" s="2"/>
      <c r="K15" s="2"/>
      <c r="L15" s="2"/>
      <c r="M15" s="2"/>
      <c r="N15" s="3" t="s">
        <v>345</v>
      </c>
      <c r="Q15" s="2"/>
      <c r="R15" s="26"/>
      <c r="S15" s="26"/>
      <c r="T15" s="27"/>
      <c r="U15" s="26"/>
      <c r="V15" s="26"/>
      <c r="W15" s="26"/>
      <c r="X15" s="26"/>
      <c r="Y15" s="26"/>
      <c r="Z15" s="2"/>
      <c r="AA15" s="2"/>
      <c r="AB15" s="2"/>
      <c r="AC15" s="2"/>
      <c r="AD15" s="2"/>
      <c r="AE15" s="2"/>
      <c r="AF15" s="2"/>
    </row>
    <row r="16" spans="2:32" ht="12.75">
      <c r="B16" s="2"/>
      <c r="C16" s="146" t="s">
        <v>40</v>
      </c>
      <c r="D16" s="124"/>
      <c r="E16" s="121">
        <v>44455</v>
      </c>
      <c r="F16" s="122"/>
      <c r="G16" s="2"/>
      <c r="H16" s="2"/>
      <c r="I16" s="2"/>
      <c r="J16" s="125"/>
      <c r="K16" s="125"/>
      <c r="L16" s="126"/>
      <c r="M16" s="127"/>
      <c r="N16" s="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1" ht="12.75">
      <c r="B17" s="3">
        <v>1</v>
      </c>
      <c r="C17" s="37" t="s">
        <v>8</v>
      </c>
      <c r="D17" s="60">
        <v>2</v>
      </c>
      <c r="E17" s="39" t="s">
        <v>343</v>
      </c>
      <c r="F17" s="40">
        <v>34</v>
      </c>
      <c r="G17" s="3">
        <v>4</v>
      </c>
      <c r="H17" s="2"/>
      <c r="I17" s="3" t="s">
        <v>345</v>
      </c>
      <c r="J17" s="32"/>
      <c r="K17" s="3"/>
      <c r="L17" s="32"/>
      <c r="M17" s="3"/>
      <c r="N17" s="3" t="s">
        <v>345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2.75">
      <c r="B18" s="3">
        <v>1</v>
      </c>
      <c r="C18" s="37" t="s">
        <v>257</v>
      </c>
      <c r="D18" s="38">
        <v>4</v>
      </c>
      <c r="E18" s="39" t="s">
        <v>114</v>
      </c>
      <c r="F18" s="40">
        <v>32</v>
      </c>
      <c r="G18" s="3">
        <v>4</v>
      </c>
      <c r="H18" s="2"/>
      <c r="I18" s="3" t="s">
        <v>345</v>
      </c>
      <c r="J18" s="32"/>
      <c r="K18" s="3"/>
      <c r="L18" s="49"/>
      <c r="M18" s="26"/>
      <c r="N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12.75">
      <c r="B19" s="3">
        <v>4</v>
      </c>
      <c r="C19" s="41" t="s">
        <v>149</v>
      </c>
      <c r="D19" s="42">
        <v>28</v>
      </c>
      <c r="E19" s="43" t="s">
        <v>138</v>
      </c>
      <c r="F19" s="44">
        <v>8</v>
      </c>
      <c r="G19" s="3">
        <v>1</v>
      </c>
      <c r="H19" s="2"/>
      <c r="I19" s="3" t="s">
        <v>345</v>
      </c>
      <c r="J19" s="32"/>
      <c r="K19" s="3"/>
      <c r="L19" s="49"/>
      <c r="M19" s="26"/>
      <c r="N19" s="3"/>
      <c r="T19" s="2"/>
      <c r="U19" s="2"/>
      <c r="V19" s="2"/>
      <c r="W19" s="2"/>
      <c r="X19" s="2"/>
      <c r="Y19" s="2"/>
      <c r="Z19" s="2"/>
      <c r="AA19" s="2"/>
      <c r="AB19" s="2"/>
      <c r="AC19" s="2"/>
      <c r="AD19" s="15"/>
      <c r="AE19" s="2"/>
    </row>
    <row r="20" spans="2:31" ht="12.75">
      <c r="B20" s="3"/>
      <c r="C20" s="32"/>
      <c r="D20" s="3"/>
      <c r="E20" s="32"/>
      <c r="F20" s="3"/>
      <c r="G20" s="3"/>
      <c r="H20" s="2"/>
      <c r="I20" s="3"/>
      <c r="J20" s="32"/>
      <c r="K20" s="3"/>
      <c r="L20" s="49"/>
      <c r="M20" s="26"/>
      <c r="N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15"/>
      <c r="AE20" s="2"/>
    </row>
    <row r="21" spans="8:31" ht="12.75">
      <c r="H21" s="2"/>
      <c r="I21" s="2"/>
      <c r="J21" s="2"/>
      <c r="K21" s="2"/>
      <c r="L21" s="2"/>
      <c r="M21" s="2"/>
      <c r="N21" s="2"/>
      <c r="Q21" s="15" t="s">
        <v>114</v>
      </c>
      <c r="R21" s="15">
        <v>20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5"/>
      <c r="AE21" s="2"/>
    </row>
    <row r="22" spans="8:31" ht="12.75">
      <c r="H22" s="2"/>
      <c r="I22" s="2"/>
      <c r="J22" s="125"/>
      <c r="K22" s="125"/>
      <c r="L22" s="126"/>
      <c r="M22" s="127"/>
      <c r="N22" s="26"/>
      <c r="Q22" s="15" t="s">
        <v>149</v>
      </c>
      <c r="R22" s="15">
        <v>14</v>
      </c>
      <c r="S22" s="2">
        <v>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8:31" ht="12.75">
      <c r="H23" s="2"/>
      <c r="I23" s="3"/>
      <c r="J23" s="32"/>
      <c r="K23" s="3"/>
      <c r="L23" s="49"/>
      <c r="M23" s="3"/>
      <c r="N23" s="3"/>
      <c r="Q23" s="15" t="s">
        <v>138</v>
      </c>
      <c r="R23" s="2">
        <v>14</v>
      </c>
      <c r="S23" s="2">
        <v>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8:29" ht="12.75">
      <c r="H24" s="2"/>
      <c r="I24" s="3"/>
      <c r="J24" s="32"/>
      <c r="K24" s="3"/>
      <c r="L24" s="49"/>
      <c r="M24" s="3"/>
      <c r="N24" s="3"/>
      <c r="Q24" s="15" t="s">
        <v>343</v>
      </c>
      <c r="R24" s="15">
        <v>14</v>
      </c>
      <c r="S24" s="2">
        <v>-12</v>
      </c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30" ht="12.75">
      <c r="B25" s="3"/>
      <c r="C25" s="32"/>
      <c r="D25" s="3"/>
      <c r="E25" s="32"/>
      <c r="F25" s="3"/>
      <c r="G25" s="3"/>
      <c r="H25" s="2"/>
      <c r="I25" s="3"/>
      <c r="J25" s="32"/>
      <c r="K25" s="3"/>
      <c r="L25" s="32"/>
      <c r="M25" s="3"/>
      <c r="N25" s="3" t="s">
        <v>345</v>
      </c>
      <c r="Q25" s="15" t="s">
        <v>8</v>
      </c>
      <c r="R25" s="2">
        <v>8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12.75">
      <c r="B26" s="3"/>
      <c r="C26" s="32"/>
      <c r="D26" s="3"/>
      <c r="E26" s="32"/>
      <c r="F26" s="3"/>
      <c r="G26" s="3"/>
      <c r="H26" s="2"/>
      <c r="I26" s="3"/>
      <c r="J26" s="32"/>
      <c r="K26" s="3"/>
      <c r="L26" s="32"/>
      <c r="M26" s="3"/>
      <c r="N26" s="3" t="s">
        <v>345</v>
      </c>
      <c r="Q26" s="15" t="s">
        <v>257</v>
      </c>
      <c r="R26" s="2">
        <v>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1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7:30" ht="12.7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7:19" ht="91.5" customHeight="1">
      <c r="Q29" s="2"/>
      <c r="R29" s="2"/>
      <c r="S29" s="2"/>
    </row>
  </sheetData>
  <sheetProtection selectLockedCells="1" selectUnlockedCells="1"/>
  <mergeCells count="32">
    <mergeCell ref="J22:K22"/>
    <mergeCell ref="L22:M22"/>
    <mergeCell ref="AC5:AC6"/>
    <mergeCell ref="AD5:AD6"/>
    <mergeCell ref="AE5:AE6"/>
    <mergeCell ref="AF5:AF6"/>
    <mergeCell ref="Y5:Y6"/>
    <mergeCell ref="Z5:Z6"/>
    <mergeCell ref="AA5:AA6"/>
    <mergeCell ref="AB5:AB6"/>
    <mergeCell ref="W5:W6"/>
    <mergeCell ref="X5:X6"/>
    <mergeCell ref="Q5:Q6"/>
    <mergeCell ref="R5:R6"/>
    <mergeCell ref="S5:S6"/>
    <mergeCell ref="T5:T6"/>
    <mergeCell ref="C4:D4"/>
    <mergeCell ref="E4:F4"/>
    <mergeCell ref="C10:D10"/>
    <mergeCell ref="E10:F10"/>
    <mergeCell ref="J10:K10"/>
    <mergeCell ref="L10:M10"/>
    <mergeCell ref="J16:K16"/>
    <mergeCell ref="L16:M16"/>
    <mergeCell ref="U5:U6"/>
    <mergeCell ref="V5:V6"/>
    <mergeCell ref="C1:O1"/>
    <mergeCell ref="C2:L2"/>
    <mergeCell ref="C16:D16"/>
    <mergeCell ref="E16:F16"/>
    <mergeCell ref="J4:K4"/>
    <mergeCell ref="L4:M4"/>
  </mergeCells>
  <conditionalFormatting sqref="M20 M21:N21 N22 M1:O3 F1:H3 F8:F9 F25:F26 F17:F20 M23:M65536 F27:H65536 O22:O65536 N27:N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20:K21 D3 K1:K3 D1 D8:D9 D17:D20 K23:K65536 D25:D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G9:G10 F11:F15 N9:N10 F5:F7 M17:M19 G16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11:D15 K5:K9 D5:D7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5">
    <tabColor theme="5" tint="-0.24997000396251678"/>
  </sheetPr>
  <dimension ref="B1:AG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2.003906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00390625" style="1" customWidth="1"/>
    <col min="8" max="8" width="2.421875" style="1" customWidth="1"/>
    <col min="9" max="9" width="2.00390625" style="1" customWidth="1"/>
    <col min="10" max="10" width="15.7109375" style="1" customWidth="1"/>
    <col min="11" max="11" width="4.7109375" style="1" customWidth="1"/>
    <col min="12" max="12" width="16.14062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31" width="3.7109375" style="1" customWidth="1"/>
    <col min="32" max="32" width="4.7109375" style="1" customWidth="1"/>
    <col min="33" max="33" width="12.57421875" style="1" customWidth="1"/>
    <col min="34" max="35" width="11.421875" style="1" customWidth="1"/>
    <col min="36" max="16384" width="11.421875" style="1" customWidth="1"/>
  </cols>
  <sheetData>
    <row r="1" spans="3:15" ht="20.25">
      <c r="C1" s="120" t="s">
        <v>259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3:15" ht="20.25" customHeight="1">
      <c r="C2" s="120" t="s">
        <v>142</v>
      </c>
      <c r="D2" s="120"/>
      <c r="E2" s="120"/>
      <c r="F2" s="120"/>
      <c r="G2" s="120"/>
      <c r="H2" s="120"/>
      <c r="I2" s="120"/>
      <c r="J2" s="120"/>
      <c r="K2" s="120"/>
      <c r="L2" s="120"/>
      <c r="M2" s="23"/>
      <c r="N2" s="23"/>
      <c r="O2" s="23"/>
    </row>
    <row r="3" ht="15" customHeight="1"/>
    <row r="4" spans="2:8" ht="12.75">
      <c r="B4" s="2"/>
      <c r="C4" s="147" t="s">
        <v>36</v>
      </c>
      <c r="D4" s="148"/>
      <c r="E4" s="149">
        <v>44432</v>
      </c>
      <c r="F4" s="150"/>
      <c r="G4" s="2"/>
      <c r="H4" s="2"/>
    </row>
    <row r="5" spans="2:32" ht="12.75">
      <c r="B5" s="3">
        <v>4</v>
      </c>
      <c r="C5" s="45" t="s">
        <v>25</v>
      </c>
      <c r="D5" s="46">
        <v>24</v>
      </c>
      <c r="E5" s="47" t="s">
        <v>22</v>
      </c>
      <c r="F5" s="48">
        <v>14</v>
      </c>
      <c r="G5" s="3">
        <v>1</v>
      </c>
      <c r="H5" s="2"/>
      <c r="Q5" s="138" t="s">
        <v>46</v>
      </c>
      <c r="R5" s="112">
        <v>1</v>
      </c>
      <c r="S5" s="112">
        <v>2</v>
      </c>
      <c r="T5" s="112">
        <v>3</v>
      </c>
      <c r="U5" s="112">
        <v>4</v>
      </c>
      <c r="V5" s="112">
        <v>5</v>
      </c>
      <c r="W5" s="112">
        <v>6</v>
      </c>
      <c r="X5" s="112">
        <v>7</v>
      </c>
      <c r="Y5" s="112">
        <v>8</v>
      </c>
      <c r="Z5" s="136" t="s">
        <v>47</v>
      </c>
      <c r="AA5" s="118" t="s">
        <v>0</v>
      </c>
      <c r="AB5" s="118" t="s">
        <v>1</v>
      </c>
      <c r="AC5" s="118" t="s">
        <v>2</v>
      </c>
      <c r="AD5" s="112" t="s">
        <v>2</v>
      </c>
      <c r="AE5" s="112" t="s">
        <v>3</v>
      </c>
      <c r="AF5" s="113" t="s">
        <v>4</v>
      </c>
    </row>
    <row r="6" spans="2:32" ht="12.75">
      <c r="B6" s="3">
        <v>4</v>
      </c>
      <c r="C6" s="37" t="s">
        <v>24</v>
      </c>
      <c r="D6" s="38">
        <v>32</v>
      </c>
      <c r="E6" s="39" t="s">
        <v>29</v>
      </c>
      <c r="F6" s="40">
        <v>4</v>
      </c>
      <c r="G6" s="3">
        <v>1</v>
      </c>
      <c r="H6" s="2"/>
      <c r="Q6" s="139"/>
      <c r="R6" s="112"/>
      <c r="S6" s="112"/>
      <c r="T6" s="112"/>
      <c r="U6" s="112"/>
      <c r="V6" s="112"/>
      <c r="W6" s="112"/>
      <c r="X6" s="112"/>
      <c r="Y6" s="112"/>
      <c r="Z6" s="137"/>
      <c r="AA6" s="119"/>
      <c r="AB6" s="119"/>
      <c r="AC6" s="119"/>
      <c r="AD6" s="112"/>
      <c r="AE6" s="112"/>
      <c r="AF6" s="113"/>
    </row>
    <row r="7" spans="2:33" ht="12.75">
      <c r="B7" s="3">
        <v>4</v>
      </c>
      <c r="C7" s="37" t="s">
        <v>341</v>
      </c>
      <c r="D7" s="38">
        <v>28</v>
      </c>
      <c r="E7" s="39" t="s">
        <v>139</v>
      </c>
      <c r="F7" s="40">
        <v>8</v>
      </c>
      <c r="G7" s="3">
        <v>1</v>
      </c>
      <c r="H7" s="2"/>
      <c r="P7" s="25">
        <v>1</v>
      </c>
      <c r="Q7" s="4" t="s">
        <v>25</v>
      </c>
      <c r="R7" s="5">
        <v>4</v>
      </c>
      <c r="S7" s="5">
        <v>4</v>
      </c>
      <c r="T7" s="5">
        <v>1</v>
      </c>
      <c r="U7" s="5">
        <v>4</v>
      </c>
      <c r="V7" s="5">
        <v>4</v>
      </c>
      <c r="W7" s="5">
        <v>4</v>
      </c>
      <c r="X7" s="5" t="s">
        <v>345</v>
      </c>
      <c r="Y7" s="5"/>
      <c r="Z7" s="6">
        <v>21</v>
      </c>
      <c r="AA7" s="6">
        <v>5</v>
      </c>
      <c r="AB7" s="6">
        <v>0</v>
      </c>
      <c r="AC7" s="6">
        <v>1</v>
      </c>
      <c r="AD7" s="5">
        <v>152</v>
      </c>
      <c r="AE7" s="5">
        <v>66</v>
      </c>
      <c r="AF7" s="7">
        <v>86</v>
      </c>
      <c r="AG7" s="12"/>
    </row>
    <row r="8" spans="2:33" ht="12.75">
      <c r="B8" s="3" t="s">
        <v>345</v>
      </c>
      <c r="C8" s="41" t="s">
        <v>189</v>
      </c>
      <c r="D8" s="42"/>
      <c r="E8" s="43">
        <v>0</v>
      </c>
      <c r="F8" s="44"/>
      <c r="G8" s="3" t="s">
        <v>345</v>
      </c>
      <c r="H8" s="2"/>
      <c r="P8" s="25">
        <v>2</v>
      </c>
      <c r="Q8" s="4" t="s">
        <v>22</v>
      </c>
      <c r="R8" s="5">
        <v>1</v>
      </c>
      <c r="S8" s="5">
        <v>4</v>
      </c>
      <c r="T8" s="5">
        <v>4</v>
      </c>
      <c r="U8" s="5">
        <v>4</v>
      </c>
      <c r="V8" s="5">
        <v>4</v>
      </c>
      <c r="W8" s="5" t="s">
        <v>345</v>
      </c>
      <c r="X8" s="5">
        <v>4</v>
      </c>
      <c r="Y8" s="5"/>
      <c r="Z8" s="6">
        <v>21</v>
      </c>
      <c r="AA8" s="6">
        <v>5</v>
      </c>
      <c r="AB8" s="6">
        <v>0</v>
      </c>
      <c r="AC8" s="6">
        <v>1</v>
      </c>
      <c r="AD8" s="5">
        <v>148</v>
      </c>
      <c r="AE8" s="5">
        <v>70</v>
      </c>
      <c r="AF8" s="7">
        <v>78</v>
      </c>
      <c r="AG8" s="12"/>
    </row>
    <row r="9" spans="2:33" ht="12.75">
      <c r="B9" s="2"/>
      <c r="C9" s="2"/>
      <c r="D9" s="2"/>
      <c r="E9" s="2"/>
      <c r="F9" s="2"/>
      <c r="G9" s="2"/>
      <c r="H9" s="2"/>
      <c r="I9" s="3" t="s">
        <v>345</v>
      </c>
      <c r="J9" s="2"/>
      <c r="K9" s="2"/>
      <c r="L9" s="2"/>
      <c r="M9" s="2"/>
      <c r="N9" s="3" t="s">
        <v>345</v>
      </c>
      <c r="P9" s="25">
        <v>3</v>
      </c>
      <c r="Q9" s="4" t="s">
        <v>29</v>
      </c>
      <c r="R9" s="5">
        <v>1</v>
      </c>
      <c r="S9" s="5">
        <v>1</v>
      </c>
      <c r="T9" s="5">
        <v>1</v>
      </c>
      <c r="U9" s="5">
        <v>4</v>
      </c>
      <c r="V9" s="5" t="s">
        <v>345</v>
      </c>
      <c r="W9" s="5">
        <v>1</v>
      </c>
      <c r="X9" s="5">
        <v>4</v>
      </c>
      <c r="Y9" s="5"/>
      <c r="Z9" s="6">
        <v>12</v>
      </c>
      <c r="AA9" s="6">
        <v>2</v>
      </c>
      <c r="AB9" s="6">
        <v>0</v>
      </c>
      <c r="AC9" s="6">
        <v>4</v>
      </c>
      <c r="AD9" s="5">
        <v>78</v>
      </c>
      <c r="AE9" s="5">
        <v>138</v>
      </c>
      <c r="AF9" s="7">
        <v>-60</v>
      </c>
      <c r="AG9" s="12"/>
    </row>
    <row r="10" spans="2:33" ht="12.75">
      <c r="B10" s="2"/>
      <c r="C10" s="147" t="s">
        <v>37</v>
      </c>
      <c r="D10" s="148"/>
      <c r="E10" s="149">
        <v>44434</v>
      </c>
      <c r="F10" s="150"/>
      <c r="G10" s="2"/>
      <c r="H10" s="2"/>
      <c r="I10" s="2"/>
      <c r="J10" s="147" t="s">
        <v>38</v>
      </c>
      <c r="K10" s="148"/>
      <c r="L10" s="149">
        <v>44439</v>
      </c>
      <c r="M10" s="150"/>
      <c r="N10" s="2"/>
      <c r="P10" s="25">
        <v>4</v>
      </c>
      <c r="Q10" s="4" t="s">
        <v>24</v>
      </c>
      <c r="R10" s="5">
        <v>4</v>
      </c>
      <c r="S10" s="5">
        <v>1</v>
      </c>
      <c r="T10" s="5">
        <v>4</v>
      </c>
      <c r="U10" s="5" t="s">
        <v>345</v>
      </c>
      <c r="V10" s="5">
        <v>4</v>
      </c>
      <c r="W10" s="5">
        <v>1</v>
      </c>
      <c r="X10" s="5">
        <v>1</v>
      </c>
      <c r="Y10" s="5"/>
      <c r="Z10" s="6">
        <v>15</v>
      </c>
      <c r="AA10" s="6">
        <v>3</v>
      </c>
      <c r="AB10" s="6">
        <v>0</v>
      </c>
      <c r="AC10" s="6">
        <v>3</v>
      </c>
      <c r="AD10" s="5">
        <v>102</v>
      </c>
      <c r="AE10" s="5">
        <v>114</v>
      </c>
      <c r="AF10" s="7">
        <v>-12</v>
      </c>
      <c r="AG10" s="12"/>
    </row>
    <row r="11" spans="2:33" ht="12.75">
      <c r="B11" s="3">
        <v>4</v>
      </c>
      <c r="C11" s="45" t="s">
        <v>25</v>
      </c>
      <c r="D11" s="46">
        <v>28</v>
      </c>
      <c r="E11" s="47" t="s">
        <v>29</v>
      </c>
      <c r="F11" s="48">
        <v>8</v>
      </c>
      <c r="G11" s="3">
        <v>1</v>
      </c>
      <c r="H11" s="2"/>
      <c r="I11" s="3">
        <v>4</v>
      </c>
      <c r="J11" s="45" t="s">
        <v>24</v>
      </c>
      <c r="K11" s="46">
        <v>24</v>
      </c>
      <c r="L11" s="47" t="s">
        <v>25</v>
      </c>
      <c r="M11" s="48">
        <v>12</v>
      </c>
      <c r="N11" s="3">
        <v>1</v>
      </c>
      <c r="P11" s="25">
        <v>5</v>
      </c>
      <c r="Q11" s="4" t="s">
        <v>341</v>
      </c>
      <c r="R11" s="5">
        <v>4</v>
      </c>
      <c r="S11" s="5">
        <v>4</v>
      </c>
      <c r="T11" s="5" t="s">
        <v>345</v>
      </c>
      <c r="U11" s="5">
        <v>1</v>
      </c>
      <c r="V11" s="5">
        <v>1</v>
      </c>
      <c r="W11" s="5">
        <v>4</v>
      </c>
      <c r="X11" s="5">
        <v>1</v>
      </c>
      <c r="Y11" s="5"/>
      <c r="Z11" s="6">
        <v>15</v>
      </c>
      <c r="AA11" s="6">
        <v>3</v>
      </c>
      <c r="AB11" s="6">
        <v>0</v>
      </c>
      <c r="AC11" s="6">
        <v>3</v>
      </c>
      <c r="AD11" s="5">
        <v>144</v>
      </c>
      <c r="AE11" s="5">
        <v>90</v>
      </c>
      <c r="AF11" s="7">
        <v>54</v>
      </c>
      <c r="AG11" s="12"/>
    </row>
    <row r="12" spans="2:32" ht="12.75">
      <c r="B12" s="3">
        <v>4</v>
      </c>
      <c r="C12" s="37" t="s">
        <v>22</v>
      </c>
      <c r="D12" s="38">
        <v>32</v>
      </c>
      <c r="E12" s="39" t="s">
        <v>24</v>
      </c>
      <c r="F12" s="40">
        <v>4</v>
      </c>
      <c r="G12" s="3">
        <v>1</v>
      </c>
      <c r="H12" s="2"/>
      <c r="I12" s="3">
        <v>1</v>
      </c>
      <c r="J12" s="37" t="s">
        <v>29</v>
      </c>
      <c r="K12" s="38">
        <v>8</v>
      </c>
      <c r="L12" s="39" t="s">
        <v>22</v>
      </c>
      <c r="M12" s="40">
        <v>28</v>
      </c>
      <c r="N12" s="3">
        <v>4</v>
      </c>
      <c r="P12" s="25">
        <v>6</v>
      </c>
      <c r="Q12" s="4" t="s">
        <v>139</v>
      </c>
      <c r="R12" s="5">
        <v>1</v>
      </c>
      <c r="S12" s="5" t="s">
        <v>345</v>
      </c>
      <c r="T12" s="5">
        <v>2</v>
      </c>
      <c r="U12" s="5">
        <v>1</v>
      </c>
      <c r="V12" s="5">
        <v>1</v>
      </c>
      <c r="W12" s="5">
        <v>1</v>
      </c>
      <c r="X12" s="5">
        <v>1</v>
      </c>
      <c r="Y12" s="5"/>
      <c r="Z12" s="6">
        <v>7</v>
      </c>
      <c r="AA12" s="6">
        <v>0</v>
      </c>
      <c r="AB12" s="6">
        <v>2</v>
      </c>
      <c r="AC12" s="6">
        <v>5</v>
      </c>
      <c r="AD12" s="5">
        <v>60</v>
      </c>
      <c r="AE12" s="5">
        <v>156</v>
      </c>
      <c r="AF12" s="7">
        <v>-96</v>
      </c>
    </row>
    <row r="13" spans="2:32" ht="12.75">
      <c r="B13" s="3">
        <v>4</v>
      </c>
      <c r="C13" s="37" t="s">
        <v>341</v>
      </c>
      <c r="D13" s="38">
        <v>24</v>
      </c>
      <c r="E13" s="39" t="s">
        <v>189</v>
      </c>
      <c r="F13" s="40">
        <v>12</v>
      </c>
      <c r="G13" s="3">
        <v>1</v>
      </c>
      <c r="H13" s="2"/>
      <c r="I13" s="3">
        <v>2</v>
      </c>
      <c r="J13" s="37" t="s">
        <v>139</v>
      </c>
      <c r="K13" s="38">
        <v>18</v>
      </c>
      <c r="L13" s="39" t="s">
        <v>189</v>
      </c>
      <c r="M13" s="40">
        <v>18</v>
      </c>
      <c r="N13" s="3">
        <v>2</v>
      </c>
      <c r="P13" s="25">
        <v>7</v>
      </c>
      <c r="Q13" s="4" t="s">
        <v>189</v>
      </c>
      <c r="R13" s="5" t="s">
        <v>345</v>
      </c>
      <c r="S13" s="5">
        <v>1</v>
      </c>
      <c r="T13" s="5">
        <v>2</v>
      </c>
      <c r="U13" s="5">
        <v>1</v>
      </c>
      <c r="V13" s="5">
        <v>1</v>
      </c>
      <c r="W13" s="5">
        <v>4</v>
      </c>
      <c r="X13" s="5">
        <v>4</v>
      </c>
      <c r="Y13" s="5"/>
      <c r="Z13" s="6">
        <v>13</v>
      </c>
      <c r="AA13" s="6">
        <v>2</v>
      </c>
      <c r="AB13" s="6">
        <v>2</v>
      </c>
      <c r="AC13" s="6">
        <v>3</v>
      </c>
      <c r="AD13" s="5">
        <v>92</v>
      </c>
      <c r="AE13" s="5">
        <v>124</v>
      </c>
      <c r="AF13" s="7">
        <v>-32</v>
      </c>
    </row>
    <row r="14" spans="2:32" ht="12.75">
      <c r="B14" s="3" t="s">
        <v>345</v>
      </c>
      <c r="C14" s="41" t="s">
        <v>139</v>
      </c>
      <c r="D14" s="42"/>
      <c r="E14" s="43">
        <v>0</v>
      </c>
      <c r="F14" s="44"/>
      <c r="G14" s="3" t="s">
        <v>345</v>
      </c>
      <c r="H14" s="2"/>
      <c r="I14" s="3" t="s">
        <v>345</v>
      </c>
      <c r="J14" s="41" t="s">
        <v>341</v>
      </c>
      <c r="K14" s="42"/>
      <c r="L14" s="43">
        <v>0</v>
      </c>
      <c r="M14" s="44"/>
      <c r="N14" s="3" t="s">
        <v>345</v>
      </c>
      <c r="P14" s="25">
        <v>8</v>
      </c>
      <c r="Q14" s="4">
        <v>0</v>
      </c>
      <c r="R14" s="5"/>
      <c r="S14" s="5"/>
      <c r="T14" s="5"/>
      <c r="U14" s="5"/>
      <c r="V14" s="5"/>
      <c r="W14" s="5"/>
      <c r="X14" s="5"/>
      <c r="Y14" s="5"/>
      <c r="Z14" s="6"/>
      <c r="AA14" s="6"/>
      <c r="AB14" s="6"/>
      <c r="AC14" s="6"/>
      <c r="AD14" s="5"/>
      <c r="AE14" s="5"/>
      <c r="AF14" s="5"/>
    </row>
    <row r="15" spans="2:25" ht="12.75">
      <c r="B15" s="3"/>
      <c r="C15" s="32"/>
      <c r="D15" s="3"/>
      <c r="E15" s="32"/>
      <c r="F15" s="3"/>
      <c r="G15" s="3"/>
      <c r="H15" s="2"/>
      <c r="I15" s="3"/>
      <c r="J15" s="32"/>
      <c r="K15" s="3"/>
      <c r="L15" s="32"/>
      <c r="M15" s="3"/>
      <c r="N15" s="3"/>
      <c r="Q15" s="2"/>
      <c r="R15" s="26"/>
      <c r="S15" s="26"/>
      <c r="T15" s="27"/>
      <c r="U15" s="26"/>
      <c r="V15" s="26"/>
      <c r="W15" s="26"/>
      <c r="X15" s="26"/>
      <c r="Y15" s="26"/>
    </row>
    <row r="16" spans="2:24" ht="12.75">
      <c r="B16" s="3" t="s">
        <v>345</v>
      </c>
      <c r="C16" s="147" t="s">
        <v>39</v>
      </c>
      <c r="D16" s="148"/>
      <c r="E16" s="149">
        <v>44446</v>
      </c>
      <c r="F16" s="150"/>
      <c r="G16" s="3" t="s">
        <v>345</v>
      </c>
      <c r="H16" s="2"/>
      <c r="I16" s="3" t="s">
        <v>345</v>
      </c>
      <c r="J16" s="147" t="s">
        <v>40</v>
      </c>
      <c r="K16" s="148"/>
      <c r="L16" s="149">
        <v>44448</v>
      </c>
      <c r="M16" s="150"/>
      <c r="N16" s="3" t="s">
        <v>345</v>
      </c>
      <c r="Q16" s="26"/>
      <c r="R16" s="26"/>
      <c r="S16" s="27"/>
      <c r="T16" s="26"/>
      <c r="U16" s="26"/>
      <c r="V16" s="26"/>
      <c r="W16" s="26"/>
      <c r="X16" s="26"/>
    </row>
    <row r="17" spans="2:24" ht="12.75">
      <c r="B17" s="3">
        <v>4</v>
      </c>
      <c r="C17" s="45" t="s">
        <v>25</v>
      </c>
      <c r="D17" s="46">
        <v>20</v>
      </c>
      <c r="E17" s="47" t="s">
        <v>341</v>
      </c>
      <c r="F17" s="48">
        <v>16</v>
      </c>
      <c r="G17" s="3">
        <v>1</v>
      </c>
      <c r="H17" s="2"/>
      <c r="I17" s="3">
        <v>1</v>
      </c>
      <c r="J17" s="45" t="s">
        <v>189</v>
      </c>
      <c r="K17" s="46">
        <v>2</v>
      </c>
      <c r="L17" s="47" t="s">
        <v>25</v>
      </c>
      <c r="M17" s="48">
        <v>34</v>
      </c>
      <c r="N17" s="3">
        <v>4</v>
      </c>
      <c r="S17" s="27"/>
      <c r="T17" s="26"/>
      <c r="U17" s="26"/>
      <c r="V17" s="26"/>
      <c r="W17" s="26"/>
      <c r="X17" s="26"/>
    </row>
    <row r="18" spans="2:24" ht="12.75">
      <c r="B18" s="3">
        <v>4</v>
      </c>
      <c r="C18" s="37" t="s">
        <v>22</v>
      </c>
      <c r="D18" s="38">
        <v>20</v>
      </c>
      <c r="E18" s="39" t="s">
        <v>189</v>
      </c>
      <c r="F18" s="40">
        <v>16</v>
      </c>
      <c r="G18" s="3">
        <v>1</v>
      </c>
      <c r="H18" s="2"/>
      <c r="I18" s="3">
        <v>1</v>
      </c>
      <c r="J18" s="37" t="s">
        <v>341</v>
      </c>
      <c r="K18" s="38">
        <v>16</v>
      </c>
      <c r="L18" s="39" t="s">
        <v>22</v>
      </c>
      <c r="M18" s="40">
        <v>20</v>
      </c>
      <c r="N18" s="3">
        <v>4</v>
      </c>
      <c r="S18" s="27"/>
      <c r="T18" s="26"/>
      <c r="U18" s="26"/>
      <c r="V18" s="26"/>
      <c r="W18" s="26"/>
      <c r="X18" s="26"/>
    </row>
    <row r="19" spans="2:24" ht="12.75">
      <c r="B19" s="3">
        <v>4</v>
      </c>
      <c r="C19" s="37" t="s">
        <v>29</v>
      </c>
      <c r="D19" s="38">
        <v>22</v>
      </c>
      <c r="E19" s="39" t="s">
        <v>139</v>
      </c>
      <c r="F19" s="40">
        <v>14</v>
      </c>
      <c r="G19" s="3">
        <v>1</v>
      </c>
      <c r="H19" s="2"/>
      <c r="I19" s="3">
        <v>1</v>
      </c>
      <c r="J19" s="37" t="s">
        <v>139</v>
      </c>
      <c r="K19" s="38">
        <v>16</v>
      </c>
      <c r="L19" s="39" t="s">
        <v>24</v>
      </c>
      <c r="M19" s="40">
        <v>20</v>
      </c>
      <c r="N19" s="3">
        <v>4</v>
      </c>
      <c r="S19" s="27"/>
      <c r="T19" s="26"/>
      <c r="U19" s="26"/>
      <c r="V19" s="26"/>
      <c r="W19" s="26"/>
      <c r="X19" s="26"/>
    </row>
    <row r="20" spans="2:24" ht="12.75">
      <c r="B20" s="3" t="s">
        <v>345</v>
      </c>
      <c r="C20" s="41" t="s">
        <v>24</v>
      </c>
      <c r="D20" s="42"/>
      <c r="E20" s="43">
        <v>0</v>
      </c>
      <c r="F20" s="44"/>
      <c r="G20" s="3" t="s">
        <v>345</v>
      </c>
      <c r="H20" s="2"/>
      <c r="I20" s="3" t="s">
        <v>345</v>
      </c>
      <c r="J20" s="41" t="s">
        <v>29</v>
      </c>
      <c r="K20" s="42"/>
      <c r="L20" s="43">
        <v>0</v>
      </c>
      <c r="M20" s="44"/>
      <c r="N20" s="3" t="s">
        <v>345</v>
      </c>
      <c r="S20" s="27"/>
      <c r="T20" s="26"/>
      <c r="U20" s="26"/>
      <c r="V20" s="26"/>
      <c r="W20" s="26"/>
      <c r="X20" s="26"/>
    </row>
    <row r="21" spans="2:22" ht="12.75">
      <c r="B21" s="3"/>
      <c r="C21" s="32"/>
      <c r="D21" s="3"/>
      <c r="E21" s="32"/>
      <c r="F21" s="3"/>
      <c r="G21" s="3"/>
      <c r="H21" s="2"/>
      <c r="I21" s="3"/>
      <c r="J21" s="32"/>
      <c r="K21" s="3"/>
      <c r="L21" s="32"/>
      <c r="M21" s="3"/>
      <c r="N21" s="3"/>
      <c r="S21" s="27"/>
      <c r="T21" s="26"/>
      <c r="U21" s="26"/>
      <c r="V21" s="26"/>
    </row>
    <row r="22" spans="2:33" ht="12.75">
      <c r="B22" s="3" t="s">
        <v>345</v>
      </c>
      <c r="C22" s="2"/>
      <c r="D22" s="2"/>
      <c r="E22" s="2"/>
      <c r="F22" s="2"/>
      <c r="G22" s="3" t="s">
        <v>345</v>
      </c>
      <c r="H22" s="2"/>
      <c r="I22" s="3" t="s">
        <v>345</v>
      </c>
      <c r="J22" s="2"/>
      <c r="K22" s="2"/>
      <c r="L22" s="2"/>
      <c r="M22" s="2"/>
      <c r="N22" s="3" t="s">
        <v>345</v>
      </c>
      <c r="S22" s="27"/>
      <c r="T22" s="26"/>
      <c r="U22" s="26"/>
      <c r="V22" s="26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3" t="s">
        <v>345</v>
      </c>
      <c r="C23" s="147" t="s">
        <v>41</v>
      </c>
      <c r="D23" s="148"/>
      <c r="E23" s="149">
        <v>44453</v>
      </c>
      <c r="F23" s="150"/>
      <c r="G23" s="3" t="s">
        <v>345</v>
      </c>
      <c r="H23" s="2"/>
      <c r="I23" s="3" t="s">
        <v>345</v>
      </c>
      <c r="J23" s="147" t="s">
        <v>42</v>
      </c>
      <c r="K23" s="148"/>
      <c r="L23" s="149">
        <v>44455</v>
      </c>
      <c r="M23" s="150"/>
      <c r="N23" s="3" t="s">
        <v>345</v>
      </c>
      <c r="Q23" s="103" t="s">
        <v>25</v>
      </c>
      <c r="R23" s="103">
        <v>21</v>
      </c>
      <c r="S23" s="27"/>
      <c r="T23" s="26"/>
      <c r="U23" s="26"/>
      <c r="V23" s="26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19" ht="12.75">
      <c r="B24" s="3">
        <v>4</v>
      </c>
      <c r="C24" s="45" t="s">
        <v>25</v>
      </c>
      <c r="D24" s="46">
        <v>34</v>
      </c>
      <c r="E24" s="47" t="s">
        <v>139</v>
      </c>
      <c r="F24" s="48">
        <v>2</v>
      </c>
      <c r="G24" s="3">
        <v>1</v>
      </c>
      <c r="H24" s="2"/>
      <c r="I24" s="3">
        <v>4</v>
      </c>
      <c r="J24" s="45" t="s">
        <v>22</v>
      </c>
      <c r="K24" s="46">
        <v>34</v>
      </c>
      <c r="L24" s="47" t="s">
        <v>139</v>
      </c>
      <c r="M24" s="48">
        <v>2</v>
      </c>
      <c r="N24" s="3">
        <v>1</v>
      </c>
      <c r="Q24" s="103" t="s">
        <v>22</v>
      </c>
      <c r="R24" s="103">
        <v>21</v>
      </c>
      <c r="S24" s="26"/>
    </row>
    <row r="25" spans="2:18" ht="12.75">
      <c r="B25" s="3">
        <v>1</v>
      </c>
      <c r="C25" s="37" t="s">
        <v>24</v>
      </c>
      <c r="D25" s="38">
        <v>8</v>
      </c>
      <c r="E25" s="39" t="s">
        <v>341</v>
      </c>
      <c r="F25" s="40">
        <v>28</v>
      </c>
      <c r="G25" s="3">
        <v>4</v>
      </c>
      <c r="H25" s="2"/>
      <c r="I25" s="3">
        <v>4</v>
      </c>
      <c r="J25" s="37" t="s">
        <v>189</v>
      </c>
      <c r="K25" s="38">
        <v>22</v>
      </c>
      <c r="L25" s="39" t="s">
        <v>24</v>
      </c>
      <c r="M25" s="40">
        <v>14</v>
      </c>
      <c r="N25" s="3">
        <v>1</v>
      </c>
      <c r="Q25" s="103" t="s">
        <v>341</v>
      </c>
      <c r="R25" s="103">
        <v>15</v>
      </c>
    </row>
    <row r="26" spans="2:18" ht="12.75">
      <c r="B26" s="3">
        <v>4</v>
      </c>
      <c r="C26" s="37" t="s">
        <v>189</v>
      </c>
      <c r="D26" s="38">
        <v>22</v>
      </c>
      <c r="E26" s="39" t="s">
        <v>29</v>
      </c>
      <c r="F26" s="40">
        <v>14</v>
      </c>
      <c r="G26" s="3">
        <v>1</v>
      </c>
      <c r="H26" s="2"/>
      <c r="I26" s="3">
        <v>4</v>
      </c>
      <c r="J26" s="37" t="s">
        <v>29</v>
      </c>
      <c r="K26" s="38">
        <v>22</v>
      </c>
      <c r="L26" s="39" t="s">
        <v>341</v>
      </c>
      <c r="M26" s="40">
        <v>14</v>
      </c>
      <c r="N26" s="3">
        <v>1</v>
      </c>
      <c r="Q26" s="103" t="s">
        <v>24</v>
      </c>
      <c r="R26" s="103">
        <v>15</v>
      </c>
    </row>
    <row r="27" spans="2:18" ht="12.75">
      <c r="B27" s="3" t="s">
        <v>345</v>
      </c>
      <c r="C27" s="41" t="s">
        <v>22</v>
      </c>
      <c r="D27" s="42"/>
      <c r="E27" s="43">
        <v>0</v>
      </c>
      <c r="F27" s="44"/>
      <c r="G27" s="3" t="s">
        <v>345</v>
      </c>
      <c r="H27" s="2"/>
      <c r="I27" s="3" t="s">
        <v>345</v>
      </c>
      <c r="J27" s="41" t="s">
        <v>25</v>
      </c>
      <c r="K27" s="42"/>
      <c r="L27" s="43">
        <v>0</v>
      </c>
      <c r="M27" s="44"/>
      <c r="N27" s="3" t="s">
        <v>345</v>
      </c>
      <c r="Q27" s="103" t="s">
        <v>337</v>
      </c>
      <c r="R27" s="103">
        <v>13</v>
      </c>
    </row>
    <row r="28" spans="17:18" ht="12.75">
      <c r="Q28" s="103" t="s">
        <v>29</v>
      </c>
      <c r="R28" s="103">
        <v>12</v>
      </c>
    </row>
    <row r="29" spans="17:18" ht="12.75" customHeight="1">
      <c r="Q29" s="103" t="s">
        <v>139</v>
      </c>
      <c r="R29" s="103">
        <v>7</v>
      </c>
    </row>
  </sheetData>
  <sheetProtection selectLockedCells="1" selectUnlockedCells="1"/>
  <mergeCells count="32">
    <mergeCell ref="C1:O1"/>
    <mergeCell ref="C2:L2"/>
    <mergeCell ref="C10:D10"/>
    <mergeCell ref="E10:F10"/>
    <mergeCell ref="C4:D4"/>
    <mergeCell ref="E4:F4"/>
    <mergeCell ref="C23:D23"/>
    <mergeCell ref="E23:F23"/>
    <mergeCell ref="J23:K23"/>
    <mergeCell ref="L23:M23"/>
    <mergeCell ref="C16:D16"/>
    <mergeCell ref="E16:F16"/>
    <mergeCell ref="J16:K16"/>
    <mergeCell ref="L16:M16"/>
    <mergeCell ref="AE5:AE6"/>
    <mergeCell ref="AF5:AF6"/>
    <mergeCell ref="J10:K10"/>
    <mergeCell ref="L10:M10"/>
    <mergeCell ref="W5:W6"/>
    <mergeCell ref="X5:X6"/>
    <mergeCell ref="Y5:Y6"/>
    <mergeCell ref="Z5:Z6"/>
    <mergeCell ref="AA5:AA6"/>
    <mergeCell ref="AB5:AB6"/>
    <mergeCell ref="AC5:AC6"/>
    <mergeCell ref="AD5:AD6"/>
    <mergeCell ref="Q5:Q6"/>
    <mergeCell ref="R5:R6"/>
    <mergeCell ref="S5:S6"/>
    <mergeCell ref="T5:T6"/>
    <mergeCell ref="U5:U6"/>
    <mergeCell ref="V5:V6"/>
  </mergeCells>
  <conditionalFormatting sqref="F1:H1 M1:O3 F3:H3 O22:O27 M9 F11:F14 F28:H65536 M28:O65536">
    <cfRule type="cellIs" priority="13" dxfId="2" operator="greaterThan" stopIfTrue="1">
      <formula>D1</formula>
    </cfRule>
    <cfRule type="cellIs" priority="14" dxfId="1" operator="lessThan" stopIfTrue="1">
      <formula>D1</formula>
    </cfRule>
    <cfRule type="cellIs" priority="15" dxfId="0" operator="equal" stopIfTrue="1">
      <formula>D1</formula>
    </cfRule>
  </conditionalFormatting>
  <conditionalFormatting sqref="D1 D3 K1 K3 K9 D11:D14 D28:D65536 K28:K65536">
    <cfRule type="cellIs" priority="16" dxfId="2" operator="greaterThan" stopIfTrue="1">
      <formula>F1</formula>
    </cfRule>
    <cfRule type="cellIs" priority="17" dxfId="1" operator="lessThan" stopIfTrue="1">
      <formula>F1</formula>
    </cfRule>
    <cfRule type="cellIs" priority="18" dxfId="0" operator="equal" stopIfTrue="1">
      <formula>F1</formula>
    </cfRule>
  </conditionalFormatting>
  <conditionalFormatting sqref="F2:H2">
    <cfRule type="cellIs" priority="7" dxfId="2" operator="greaterThan" stopIfTrue="1">
      <formula>D2</formula>
    </cfRule>
    <cfRule type="cellIs" priority="8" dxfId="1" operator="lessThan" stopIfTrue="1">
      <formula>D2</formula>
    </cfRule>
    <cfRule type="cellIs" priority="9" dxfId="0" operator="equal" stopIfTrue="1">
      <formula>D2</formula>
    </cfRule>
  </conditionalFormatting>
  <conditionalFormatting sqref="K2">
    <cfRule type="cellIs" priority="10" dxfId="2" operator="greaterThan" stopIfTrue="1">
      <formula>M2</formula>
    </cfRule>
    <cfRule type="cellIs" priority="11" dxfId="1" operator="lessThan" stopIfTrue="1">
      <formula>M2</formula>
    </cfRule>
    <cfRule type="cellIs" priority="12" dxfId="0" operator="equal" stopIfTrue="1">
      <formula>M2</formula>
    </cfRule>
  </conditionalFormatting>
  <conditionalFormatting sqref="F5:F9 M24:M27 G4 F17:F22 M17:M22 F24:F27 G9:G10 N10 F15 M11:M15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D5:D9 D17:D22 K17:K22 D24:D27 K24:K27 D15 K11:K15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6">
    <tabColor theme="5" tint="-0.24997000396251678"/>
  </sheetPr>
  <dimension ref="A1:AF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2.2812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421875" style="1" hidden="1" customWidth="1"/>
    <col min="8" max="8" width="2.421875" style="1" customWidth="1"/>
    <col min="9" max="9" width="4.421875" style="1" hidden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9.28125" style="1" bestFit="1" customWidth="1"/>
    <col min="18" max="30" width="3.7109375" style="1" customWidth="1"/>
    <col min="31" max="31" width="6.00390625" style="1" customWidth="1"/>
    <col min="32" max="32" width="4.7109375" style="1" customWidth="1"/>
    <col min="33" max="33" width="11.421875" style="1" customWidth="1"/>
    <col min="34" max="16384" width="11.421875" style="1" customWidth="1"/>
  </cols>
  <sheetData>
    <row r="1" spans="3:15" ht="20.25">
      <c r="C1" s="120" t="s">
        <v>259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3:15" ht="20.25" customHeight="1">
      <c r="C2" s="120" t="s">
        <v>204</v>
      </c>
      <c r="D2" s="120"/>
      <c r="E2" s="120"/>
      <c r="F2" s="120"/>
      <c r="G2" s="120"/>
      <c r="H2" s="120"/>
      <c r="I2" s="120"/>
      <c r="J2" s="120"/>
      <c r="K2" s="120"/>
      <c r="L2" s="120"/>
      <c r="M2" s="23"/>
      <c r="N2" s="23"/>
      <c r="O2" s="23"/>
    </row>
    <row r="3" ht="15" customHeight="1"/>
    <row r="4" spans="2:14" ht="12.75">
      <c r="B4" s="2"/>
      <c r="C4" s="146" t="s">
        <v>203</v>
      </c>
      <c r="D4" s="124"/>
      <c r="E4" s="121">
        <v>44439</v>
      </c>
      <c r="F4" s="122"/>
      <c r="G4" s="3"/>
      <c r="H4" s="2"/>
      <c r="I4" s="2"/>
      <c r="J4" s="123" t="s">
        <v>37</v>
      </c>
      <c r="K4" s="124"/>
      <c r="L4" s="121">
        <v>44446</v>
      </c>
      <c r="M4" s="122"/>
      <c r="N4" s="2"/>
    </row>
    <row r="5" spans="1:32" ht="12.75">
      <c r="A5" s="12"/>
      <c r="B5" s="3">
        <v>1</v>
      </c>
      <c r="C5" s="37" t="s">
        <v>30</v>
      </c>
      <c r="D5" s="38">
        <v>8</v>
      </c>
      <c r="E5" s="39" t="s">
        <v>255</v>
      </c>
      <c r="F5" s="40">
        <v>28</v>
      </c>
      <c r="G5" s="3">
        <v>4</v>
      </c>
      <c r="H5" s="2"/>
      <c r="I5" s="3">
        <v>4</v>
      </c>
      <c r="J5" s="37" t="s">
        <v>255</v>
      </c>
      <c r="K5" s="38">
        <v>30</v>
      </c>
      <c r="L5" s="39" t="s">
        <v>195</v>
      </c>
      <c r="M5" s="40">
        <v>6</v>
      </c>
      <c r="N5" s="3">
        <v>1</v>
      </c>
      <c r="Q5" s="138" t="s">
        <v>46</v>
      </c>
      <c r="R5" s="112">
        <v>1</v>
      </c>
      <c r="S5" s="112">
        <v>2</v>
      </c>
      <c r="T5" s="112">
        <v>3</v>
      </c>
      <c r="U5" s="112">
        <v>4</v>
      </c>
      <c r="V5" s="112">
        <v>5</v>
      </c>
      <c r="W5" s="112">
        <v>6</v>
      </c>
      <c r="X5" s="112">
        <v>7</v>
      </c>
      <c r="Y5" s="112">
        <v>8</v>
      </c>
      <c r="Z5" s="136" t="s">
        <v>47</v>
      </c>
      <c r="AA5" s="118" t="s">
        <v>0</v>
      </c>
      <c r="AB5" s="118" t="s">
        <v>1</v>
      </c>
      <c r="AC5" s="118" t="s">
        <v>2</v>
      </c>
      <c r="AD5" s="112" t="s">
        <v>2</v>
      </c>
      <c r="AE5" s="112" t="s">
        <v>3</v>
      </c>
      <c r="AF5" s="113" t="s">
        <v>4</v>
      </c>
    </row>
    <row r="6" spans="1:32" ht="12.75">
      <c r="A6" s="12"/>
      <c r="B6" s="3">
        <v>4</v>
      </c>
      <c r="C6" s="37" t="s">
        <v>6</v>
      </c>
      <c r="D6" s="38">
        <v>20</v>
      </c>
      <c r="E6" s="39" t="s">
        <v>26</v>
      </c>
      <c r="F6" s="40">
        <v>16</v>
      </c>
      <c r="G6" s="3">
        <v>1</v>
      </c>
      <c r="H6" s="2"/>
      <c r="I6" s="3">
        <v>1</v>
      </c>
      <c r="J6" s="37" t="s">
        <v>32</v>
      </c>
      <c r="K6" s="38">
        <v>10</v>
      </c>
      <c r="L6" s="39" t="s">
        <v>6</v>
      </c>
      <c r="M6" s="40">
        <v>26</v>
      </c>
      <c r="N6" s="3">
        <v>4</v>
      </c>
      <c r="Q6" s="139"/>
      <c r="R6" s="112"/>
      <c r="S6" s="112"/>
      <c r="T6" s="112"/>
      <c r="U6" s="112"/>
      <c r="V6" s="112"/>
      <c r="W6" s="112"/>
      <c r="X6" s="112"/>
      <c r="Y6" s="112"/>
      <c r="Z6" s="137"/>
      <c r="AA6" s="119"/>
      <c r="AB6" s="119"/>
      <c r="AC6" s="119"/>
      <c r="AD6" s="112"/>
      <c r="AE6" s="112"/>
      <c r="AF6" s="113"/>
    </row>
    <row r="7" spans="1:32" ht="12.75">
      <c r="A7" s="12"/>
      <c r="B7" s="3">
        <v>1</v>
      </c>
      <c r="C7" s="41" t="s">
        <v>32</v>
      </c>
      <c r="D7" s="42">
        <v>8</v>
      </c>
      <c r="E7" s="43" t="s">
        <v>195</v>
      </c>
      <c r="F7" s="44">
        <v>28</v>
      </c>
      <c r="G7" s="3">
        <v>4</v>
      </c>
      <c r="H7" s="2"/>
      <c r="I7" s="3">
        <v>2</v>
      </c>
      <c r="J7" s="41" t="s">
        <v>30</v>
      </c>
      <c r="K7" s="42">
        <v>18</v>
      </c>
      <c r="L7" s="43" t="s">
        <v>26</v>
      </c>
      <c r="M7" s="44">
        <v>18</v>
      </c>
      <c r="N7" s="3">
        <v>2</v>
      </c>
      <c r="P7" s="25">
        <v>1</v>
      </c>
      <c r="Q7" s="81" t="s">
        <v>6</v>
      </c>
      <c r="R7" s="5">
        <v>4</v>
      </c>
      <c r="S7" s="5">
        <v>4</v>
      </c>
      <c r="T7" s="5">
        <v>4</v>
      </c>
      <c r="U7" s="5">
        <v>4</v>
      </c>
      <c r="V7" s="5">
        <v>4</v>
      </c>
      <c r="W7" s="5" t="s">
        <v>345</v>
      </c>
      <c r="X7" s="5"/>
      <c r="Y7" s="5"/>
      <c r="Z7" s="6">
        <v>20</v>
      </c>
      <c r="AA7" s="6">
        <v>5</v>
      </c>
      <c r="AB7" s="6">
        <v>0</v>
      </c>
      <c r="AC7" s="6">
        <v>0</v>
      </c>
      <c r="AD7" s="5">
        <v>144</v>
      </c>
      <c r="AE7" s="5">
        <v>36</v>
      </c>
      <c r="AF7" s="7">
        <v>108</v>
      </c>
    </row>
    <row r="8" spans="1:32" ht="12.75">
      <c r="A8" s="12"/>
      <c r="B8" s="3" t="s">
        <v>345</v>
      </c>
      <c r="C8" s="32"/>
      <c r="D8" s="3"/>
      <c r="E8" s="32"/>
      <c r="F8" s="3"/>
      <c r="G8" s="3" t="s">
        <v>345</v>
      </c>
      <c r="H8" s="2"/>
      <c r="I8" s="3" t="s">
        <v>345</v>
      </c>
      <c r="J8" s="32"/>
      <c r="K8" s="3"/>
      <c r="L8" s="32"/>
      <c r="M8" s="3"/>
      <c r="N8" s="3" t="s">
        <v>345</v>
      </c>
      <c r="P8" s="25">
        <v>2</v>
      </c>
      <c r="Q8" s="81" t="s">
        <v>195</v>
      </c>
      <c r="R8" s="5">
        <v>4</v>
      </c>
      <c r="S8" s="5">
        <v>1</v>
      </c>
      <c r="T8" s="5">
        <v>1</v>
      </c>
      <c r="U8" s="5">
        <v>1</v>
      </c>
      <c r="V8" s="5">
        <v>2</v>
      </c>
      <c r="W8" s="5" t="s">
        <v>345</v>
      </c>
      <c r="X8" s="5"/>
      <c r="Y8" s="5"/>
      <c r="Z8" s="6">
        <v>9</v>
      </c>
      <c r="AA8" s="6">
        <v>1</v>
      </c>
      <c r="AB8" s="6">
        <v>1</v>
      </c>
      <c r="AC8" s="6">
        <v>3</v>
      </c>
      <c r="AD8" s="5">
        <v>72</v>
      </c>
      <c r="AE8" s="5">
        <v>108</v>
      </c>
      <c r="AF8" s="7">
        <v>-36</v>
      </c>
    </row>
    <row r="9" spans="2:3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5">
        <v>3</v>
      </c>
      <c r="Q9" s="81" t="s">
        <v>32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 t="s">
        <v>345</v>
      </c>
      <c r="X9" s="5"/>
      <c r="Y9" s="5"/>
      <c r="Z9" s="6">
        <v>5</v>
      </c>
      <c r="AA9" s="6">
        <v>0</v>
      </c>
      <c r="AB9" s="6">
        <v>0</v>
      </c>
      <c r="AC9" s="6">
        <v>5</v>
      </c>
      <c r="AD9" s="5">
        <v>56</v>
      </c>
      <c r="AE9" s="5">
        <v>124</v>
      </c>
      <c r="AF9" s="7">
        <v>-68</v>
      </c>
    </row>
    <row r="10" spans="2:32" ht="12.75">
      <c r="B10" s="2"/>
      <c r="C10" s="123" t="s">
        <v>38</v>
      </c>
      <c r="D10" s="124"/>
      <c r="E10" s="121">
        <v>44448</v>
      </c>
      <c r="F10" s="122"/>
      <c r="G10" s="2"/>
      <c r="H10" s="2"/>
      <c r="I10" s="2"/>
      <c r="J10" s="123" t="s">
        <v>39</v>
      </c>
      <c r="K10" s="124"/>
      <c r="L10" s="121" t="s">
        <v>334</v>
      </c>
      <c r="M10" s="122"/>
      <c r="N10" s="2"/>
      <c r="P10" s="25">
        <v>4</v>
      </c>
      <c r="Q10" s="80" t="s">
        <v>26</v>
      </c>
      <c r="R10" s="5">
        <v>1</v>
      </c>
      <c r="S10" s="5">
        <v>2</v>
      </c>
      <c r="T10" s="5">
        <v>4</v>
      </c>
      <c r="U10" s="5">
        <v>1</v>
      </c>
      <c r="V10" s="5">
        <v>4</v>
      </c>
      <c r="W10" s="5" t="s">
        <v>345</v>
      </c>
      <c r="X10" s="5"/>
      <c r="Y10" s="5"/>
      <c r="Z10" s="6">
        <v>12</v>
      </c>
      <c r="AA10" s="6">
        <v>2</v>
      </c>
      <c r="AB10" s="6">
        <v>1</v>
      </c>
      <c r="AC10" s="6">
        <v>2</v>
      </c>
      <c r="AD10" s="5">
        <v>90</v>
      </c>
      <c r="AE10" s="5">
        <v>90</v>
      </c>
      <c r="AF10" s="7">
        <v>0</v>
      </c>
    </row>
    <row r="11" spans="2:32" ht="12.75">
      <c r="B11" s="3">
        <v>1</v>
      </c>
      <c r="C11" s="50" t="s">
        <v>32</v>
      </c>
      <c r="D11" s="38">
        <v>12</v>
      </c>
      <c r="E11" s="51" t="s">
        <v>255</v>
      </c>
      <c r="F11" s="40">
        <v>24</v>
      </c>
      <c r="G11" s="3">
        <v>4</v>
      </c>
      <c r="H11" s="2"/>
      <c r="I11" s="3">
        <v>4</v>
      </c>
      <c r="J11" s="37" t="s">
        <v>255</v>
      </c>
      <c r="K11" s="38">
        <v>28</v>
      </c>
      <c r="L11" s="39" t="s">
        <v>26</v>
      </c>
      <c r="M11" s="40">
        <v>8</v>
      </c>
      <c r="N11" s="3">
        <v>1</v>
      </c>
      <c r="P11" s="25">
        <v>5</v>
      </c>
      <c r="Q11" s="81" t="s">
        <v>30</v>
      </c>
      <c r="R11" s="5">
        <v>1</v>
      </c>
      <c r="S11" s="5">
        <v>2</v>
      </c>
      <c r="T11" s="5">
        <v>1</v>
      </c>
      <c r="U11" s="5">
        <v>4</v>
      </c>
      <c r="V11" s="5">
        <v>2</v>
      </c>
      <c r="W11" s="5" t="s">
        <v>345</v>
      </c>
      <c r="X11" s="5"/>
      <c r="Y11" s="5"/>
      <c r="Z11" s="6">
        <v>10</v>
      </c>
      <c r="AA11" s="6">
        <v>1</v>
      </c>
      <c r="AB11" s="6">
        <v>2</v>
      </c>
      <c r="AC11" s="6">
        <v>2</v>
      </c>
      <c r="AD11" s="5">
        <v>66</v>
      </c>
      <c r="AE11" s="5">
        <v>114</v>
      </c>
      <c r="AF11" s="7">
        <v>-48</v>
      </c>
    </row>
    <row r="12" spans="2:32" ht="12.75">
      <c r="B12" s="3">
        <v>4</v>
      </c>
      <c r="C12" s="37" t="s">
        <v>26</v>
      </c>
      <c r="D12" s="38">
        <v>24</v>
      </c>
      <c r="E12" s="51" t="s">
        <v>195</v>
      </c>
      <c r="F12" s="40">
        <v>12</v>
      </c>
      <c r="G12" s="3">
        <v>1</v>
      </c>
      <c r="H12" s="2"/>
      <c r="I12" s="3">
        <v>4</v>
      </c>
      <c r="J12" s="37" t="s">
        <v>30</v>
      </c>
      <c r="K12" s="38">
        <v>22</v>
      </c>
      <c r="L12" s="39" t="s">
        <v>32</v>
      </c>
      <c r="M12" s="40">
        <v>14</v>
      </c>
      <c r="N12" s="3">
        <v>1</v>
      </c>
      <c r="P12" s="25">
        <v>6</v>
      </c>
      <c r="Q12" s="81" t="s">
        <v>255</v>
      </c>
      <c r="R12" s="5">
        <v>4</v>
      </c>
      <c r="S12" s="5">
        <v>4</v>
      </c>
      <c r="T12" s="5">
        <v>4</v>
      </c>
      <c r="U12" s="5">
        <v>4</v>
      </c>
      <c r="V12" s="5">
        <v>1</v>
      </c>
      <c r="W12" s="5" t="s">
        <v>345</v>
      </c>
      <c r="X12" s="5"/>
      <c r="Y12" s="5"/>
      <c r="Z12" s="6">
        <v>17</v>
      </c>
      <c r="AA12" s="6">
        <v>4</v>
      </c>
      <c r="AB12" s="6">
        <v>0</v>
      </c>
      <c r="AC12" s="6">
        <v>1</v>
      </c>
      <c r="AD12" s="5">
        <v>112</v>
      </c>
      <c r="AE12" s="5">
        <v>68</v>
      </c>
      <c r="AF12" s="9">
        <v>44</v>
      </c>
    </row>
    <row r="13" spans="2:32" ht="12.75">
      <c r="B13" s="3">
        <v>4</v>
      </c>
      <c r="C13" s="41" t="s">
        <v>6</v>
      </c>
      <c r="D13" s="42">
        <v>36</v>
      </c>
      <c r="E13" s="43" t="s">
        <v>30</v>
      </c>
      <c r="F13" s="44">
        <v>0</v>
      </c>
      <c r="G13" s="3">
        <v>1</v>
      </c>
      <c r="H13" s="2"/>
      <c r="I13" s="3">
        <v>1</v>
      </c>
      <c r="J13" s="41" t="s">
        <v>195</v>
      </c>
      <c r="K13" s="42">
        <v>8</v>
      </c>
      <c r="L13" s="43" t="s">
        <v>6</v>
      </c>
      <c r="M13" s="44">
        <v>28</v>
      </c>
      <c r="N13" s="3">
        <v>4</v>
      </c>
      <c r="P13" s="25">
        <v>7</v>
      </c>
      <c r="Q13" s="24">
        <v>0</v>
      </c>
      <c r="R13" s="5" t="s">
        <v>345</v>
      </c>
      <c r="S13" s="5">
        <v>2</v>
      </c>
      <c r="T13" s="5">
        <v>1</v>
      </c>
      <c r="U13" s="5">
        <v>4</v>
      </c>
      <c r="V13" s="5">
        <v>1</v>
      </c>
      <c r="W13" s="5" t="s">
        <v>345</v>
      </c>
      <c r="X13" s="5"/>
      <c r="Y13" s="5"/>
      <c r="Z13" s="6">
        <v>8</v>
      </c>
      <c r="AA13" s="6">
        <v>1</v>
      </c>
      <c r="AB13" s="6">
        <v>1</v>
      </c>
      <c r="AC13" s="6">
        <v>2</v>
      </c>
      <c r="AD13" s="5"/>
      <c r="AE13" s="5"/>
      <c r="AF13" s="9">
        <v>0</v>
      </c>
    </row>
    <row r="14" spans="2:32" ht="12.75">
      <c r="B14" s="3" t="s">
        <v>345</v>
      </c>
      <c r="C14" s="32"/>
      <c r="D14" s="3"/>
      <c r="E14" s="32"/>
      <c r="F14" s="3"/>
      <c r="G14" s="3" t="s">
        <v>345</v>
      </c>
      <c r="H14" s="2"/>
      <c r="I14" s="3" t="s">
        <v>345</v>
      </c>
      <c r="J14" s="49"/>
      <c r="K14" s="3"/>
      <c r="L14" s="32"/>
      <c r="M14" s="3"/>
      <c r="N14" s="3" t="s">
        <v>345</v>
      </c>
      <c r="P14" s="25">
        <v>8</v>
      </c>
      <c r="Q14" s="24">
        <v>0</v>
      </c>
      <c r="R14" s="5" t="s">
        <v>345</v>
      </c>
      <c r="S14" s="5" t="s">
        <v>345</v>
      </c>
      <c r="T14" s="5" t="s">
        <v>345</v>
      </c>
      <c r="U14" s="5" t="s">
        <v>345</v>
      </c>
      <c r="V14" s="5"/>
      <c r="W14" s="5"/>
      <c r="X14" s="5"/>
      <c r="Y14" s="5"/>
      <c r="Z14" s="6">
        <v>0</v>
      </c>
      <c r="AA14" s="6">
        <v>0</v>
      </c>
      <c r="AB14" s="6">
        <v>0</v>
      </c>
      <c r="AC14" s="6">
        <v>0</v>
      </c>
      <c r="AD14" s="5">
        <v>0</v>
      </c>
      <c r="AE14" s="5">
        <v>0</v>
      </c>
      <c r="AF14" s="9">
        <v>0</v>
      </c>
    </row>
    <row r="15" spans="2:32" ht="12.75">
      <c r="B15" s="2"/>
      <c r="C15" s="2"/>
      <c r="D15" s="2"/>
      <c r="E15" s="2"/>
      <c r="F15" s="2"/>
      <c r="G15" s="3" t="s">
        <v>345</v>
      </c>
      <c r="H15" s="2"/>
      <c r="I15" s="2"/>
      <c r="J15" s="2"/>
      <c r="K15" s="2"/>
      <c r="L15" s="2"/>
      <c r="M15" s="2"/>
      <c r="N15" s="3" t="s">
        <v>345</v>
      </c>
      <c r="Q15" s="2"/>
      <c r="R15" s="26"/>
      <c r="S15" s="26"/>
      <c r="T15" s="27"/>
      <c r="U15" s="26"/>
      <c r="V15" s="26"/>
      <c r="W15" s="26"/>
      <c r="X15" s="26"/>
      <c r="Y15" s="26"/>
      <c r="Z15" s="2"/>
      <c r="AA15" s="2"/>
      <c r="AB15" s="2"/>
      <c r="AC15" s="2"/>
      <c r="AD15" s="2"/>
      <c r="AE15" s="2"/>
      <c r="AF15" s="2"/>
    </row>
    <row r="16" spans="2:32" ht="12.75">
      <c r="B16" s="2"/>
      <c r="C16" s="146" t="s">
        <v>40</v>
      </c>
      <c r="D16" s="124"/>
      <c r="E16" s="121">
        <v>44455</v>
      </c>
      <c r="F16" s="122"/>
      <c r="G16" s="2"/>
      <c r="H16" s="2"/>
      <c r="I16" s="2"/>
      <c r="J16" s="125"/>
      <c r="K16" s="125"/>
      <c r="L16" s="126"/>
      <c r="M16" s="127"/>
      <c r="N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1" ht="12.75">
      <c r="B17" s="3">
        <v>4</v>
      </c>
      <c r="C17" s="37" t="s">
        <v>6</v>
      </c>
      <c r="D17" s="60">
        <v>34</v>
      </c>
      <c r="E17" s="39" t="s">
        <v>255</v>
      </c>
      <c r="F17" s="40">
        <v>2</v>
      </c>
      <c r="G17" s="3">
        <v>1</v>
      </c>
      <c r="H17" s="2"/>
      <c r="I17" s="3" t="s">
        <v>345</v>
      </c>
      <c r="J17" s="32"/>
      <c r="K17" s="3"/>
      <c r="L17" s="32"/>
      <c r="M17" s="3"/>
      <c r="N17" s="3" t="s">
        <v>345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2.75">
      <c r="B18" s="3">
        <v>2</v>
      </c>
      <c r="C18" s="37" t="s">
        <v>195</v>
      </c>
      <c r="D18" s="38">
        <v>18</v>
      </c>
      <c r="E18" s="39" t="s">
        <v>30</v>
      </c>
      <c r="F18" s="40">
        <v>18</v>
      </c>
      <c r="G18" s="3">
        <v>2</v>
      </c>
      <c r="H18" s="2"/>
      <c r="I18" s="3" t="s">
        <v>345</v>
      </c>
      <c r="J18" s="32"/>
      <c r="K18" s="3"/>
      <c r="L18" s="32"/>
      <c r="M18" s="3"/>
      <c r="N18" s="3" t="s">
        <v>345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12.75">
      <c r="B19" s="3">
        <v>4</v>
      </c>
      <c r="C19" s="41" t="s">
        <v>26</v>
      </c>
      <c r="D19" s="42">
        <v>24</v>
      </c>
      <c r="E19" s="43" t="s">
        <v>32</v>
      </c>
      <c r="F19" s="44">
        <v>12</v>
      </c>
      <c r="G19" s="3">
        <v>1</v>
      </c>
      <c r="H19" s="2"/>
      <c r="I19" s="3" t="s">
        <v>345</v>
      </c>
      <c r="J19" s="32"/>
      <c r="K19" s="3"/>
      <c r="L19" s="32"/>
      <c r="M19" s="3"/>
      <c r="N19" s="3" t="s">
        <v>345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5"/>
      <c r="AE19" s="2"/>
    </row>
    <row r="20" spans="2:31" ht="12.75">
      <c r="B20" s="3"/>
      <c r="C20" s="32"/>
      <c r="D20" s="3"/>
      <c r="E20" s="32"/>
      <c r="F20" s="3"/>
      <c r="G20" s="3"/>
      <c r="H20" s="2"/>
      <c r="I20" s="3"/>
      <c r="J20" s="32"/>
      <c r="K20" s="3"/>
      <c r="L20" s="32"/>
      <c r="M20" s="3"/>
      <c r="N20" s="3" t="s">
        <v>345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5"/>
      <c r="AE20" s="2"/>
    </row>
    <row r="21" spans="8:31" ht="12.75">
      <c r="H21" s="2"/>
      <c r="I21" s="2"/>
      <c r="J21" s="2"/>
      <c r="K21" s="2"/>
      <c r="L21" s="2"/>
      <c r="M21" s="2"/>
      <c r="N21" s="2"/>
      <c r="Q21" s="15" t="s">
        <v>6</v>
      </c>
      <c r="R21" s="2">
        <v>20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5"/>
      <c r="AE21" s="2"/>
    </row>
    <row r="22" spans="8:31" ht="12.75">
      <c r="H22" s="2"/>
      <c r="I22" s="2"/>
      <c r="J22" s="125"/>
      <c r="K22" s="125"/>
      <c r="L22" s="127"/>
      <c r="M22" s="127"/>
      <c r="N22" s="2"/>
      <c r="Q22" s="15" t="s">
        <v>255</v>
      </c>
      <c r="R22" s="2">
        <v>17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8:31" ht="12.75">
      <c r="H23" s="2"/>
      <c r="I23" s="3"/>
      <c r="J23" s="32"/>
      <c r="K23" s="3"/>
      <c r="L23" s="32"/>
      <c r="M23" s="3"/>
      <c r="N23" s="3" t="s">
        <v>345</v>
      </c>
      <c r="Q23" s="15" t="s">
        <v>26</v>
      </c>
      <c r="R23" s="2">
        <v>12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8:29" ht="12.75">
      <c r="H24" s="2"/>
      <c r="I24" s="3"/>
      <c r="J24" s="32"/>
      <c r="K24" s="3"/>
      <c r="L24" s="32"/>
      <c r="M24" s="3"/>
      <c r="N24" s="3" t="s">
        <v>345</v>
      </c>
      <c r="Q24" s="15" t="s">
        <v>30</v>
      </c>
      <c r="R24" s="15">
        <v>10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30" ht="12.75">
      <c r="B25" s="3"/>
      <c r="C25" s="32"/>
      <c r="D25" s="3"/>
      <c r="E25" s="32"/>
      <c r="F25" s="3"/>
      <c r="G25" s="3"/>
      <c r="H25" s="2"/>
      <c r="I25" s="3"/>
      <c r="J25" s="32"/>
      <c r="K25" s="3"/>
      <c r="L25" s="32"/>
      <c r="M25" s="3"/>
      <c r="N25" s="3" t="s">
        <v>345</v>
      </c>
      <c r="Q25" s="15" t="s">
        <v>195</v>
      </c>
      <c r="R25" s="15">
        <v>9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12.75">
      <c r="B26" s="3"/>
      <c r="C26" s="32"/>
      <c r="D26" s="3"/>
      <c r="E26" s="32"/>
      <c r="F26" s="3"/>
      <c r="G26" s="3"/>
      <c r="H26" s="2"/>
      <c r="I26" s="3"/>
      <c r="J26" s="32"/>
      <c r="K26" s="3"/>
      <c r="L26" s="32"/>
      <c r="M26" s="3"/>
      <c r="N26" s="3" t="s">
        <v>345</v>
      </c>
      <c r="Q26" s="15" t="s">
        <v>32</v>
      </c>
      <c r="R26" s="15">
        <v>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1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7:30" ht="12.7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7:18" ht="91.5" customHeight="1">
      <c r="Q29" s="2"/>
      <c r="R29" s="2"/>
    </row>
  </sheetData>
  <sheetProtection selectLockedCells="1" selectUnlockedCells="1"/>
  <mergeCells count="32">
    <mergeCell ref="C1:O1"/>
    <mergeCell ref="C2:L2"/>
    <mergeCell ref="C4:D4"/>
    <mergeCell ref="E4:F4"/>
    <mergeCell ref="J4:K4"/>
    <mergeCell ref="L4:M4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AC5:AC6"/>
    <mergeCell ref="AD5:AD6"/>
    <mergeCell ref="AE5:AE6"/>
    <mergeCell ref="AF5:AF6"/>
    <mergeCell ref="C10:D10"/>
    <mergeCell ref="E10:F10"/>
    <mergeCell ref="J10:K10"/>
    <mergeCell ref="L10:M10"/>
    <mergeCell ref="W5:W6"/>
    <mergeCell ref="X5:X6"/>
    <mergeCell ref="C16:D16"/>
    <mergeCell ref="E16:F16"/>
    <mergeCell ref="J16:K16"/>
    <mergeCell ref="L16:M16"/>
    <mergeCell ref="J22:K22"/>
    <mergeCell ref="L22:M22"/>
  </mergeCells>
  <conditionalFormatting sqref="M20 M21:N21 N22 M1:O3 F1:H3 F8:F9 F25:F26 F17:F20 M23:M65536 F27:H65536 O22:O65536 N27:N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20:K21 D3 K1:K3 D1 D8:D9 D17:D20 K23:K65536 D25:D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G9:G10 F11:F15 N9:N10 F5:F7 M17:M19 G16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11:D15 K5:K9 D5:D7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">
    <tabColor theme="2" tint="-0.4999699890613556"/>
  </sheetPr>
  <dimension ref="A1:J56"/>
  <sheetViews>
    <sheetView zoomScalePageLayoutView="0" workbookViewId="0" topLeftCell="A6">
      <selection activeCell="A6" sqref="A1:IV16384"/>
    </sheetView>
  </sheetViews>
  <sheetFormatPr defaultColWidth="11.57421875" defaultRowHeight="12.75"/>
  <cols>
    <col min="1" max="1" width="19.00390625" style="79" bestFit="1" customWidth="1"/>
    <col min="2" max="2" width="26.140625" style="79" bestFit="1" customWidth="1"/>
    <col min="3" max="3" width="27.8515625" style="79" bestFit="1" customWidth="1"/>
    <col min="4" max="4" width="18.00390625" style="79" bestFit="1" customWidth="1"/>
    <col min="5" max="5" width="14.140625" style="79" bestFit="1" customWidth="1"/>
    <col min="6" max="6" width="18.421875" style="79" bestFit="1" customWidth="1"/>
    <col min="7" max="7" width="38.8515625" style="79" bestFit="1" customWidth="1"/>
    <col min="8" max="8" width="26.421875" style="79" bestFit="1" customWidth="1"/>
    <col min="9" max="9" width="24.7109375" style="79" bestFit="1" customWidth="1"/>
    <col min="10" max="16384" width="11.57421875" style="79" customWidth="1"/>
  </cols>
  <sheetData>
    <row r="1" spans="1:9" ht="23.25" customHeight="1">
      <c r="A1" s="153" t="s">
        <v>16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56" t="s">
        <v>18</v>
      </c>
      <c r="B2" s="156"/>
      <c r="C2" s="156"/>
      <c r="D2" s="156"/>
      <c r="E2" s="10"/>
      <c r="F2" s="157" t="s">
        <v>19</v>
      </c>
      <c r="G2" s="157"/>
      <c r="H2" s="157"/>
      <c r="I2" s="157"/>
    </row>
    <row r="3" spans="1:9" ht="12.75">
      <c r="A3" s="152" t="s">
        <v>17</v>
      </c>
      <c r="B3" s="152"/>
      <c r="C3" s="152"/>
      <c r="D3" s="152"/>
      <c r="E3" s="10"/>
      <c r="F3" s="154" t="s">
        <v>65</v>
      </c>
      <c r="G3" s="154"/>
      <c r="H3" s="154"/>
      <c r="I3" s="154"/>
    </row>
    <row r="4" spans="1:10" ht="12.75">
      <c r="A4" s="82" t="s">
        <v>97</v>
      </c>
      <c r="B4" s="82" t="s">
        <v>267</v>
      </c>
      <c r="C4" s="83" t="s">
        <v>268</v>
      </c>
      <c r="D4" s="82" t="s">
        <v>269</v>
      </c>
      <c r="E4" s="97"/>
      <c r="F4" s="85" t="s">
        <v>159</v>
      </c>
      <c r="G4" s="85" t="s">
        <v>244</v>
      </c>
      <c r="H4" s="86" t="s">
        <v>270</v>
      </c>
      <c r="I4" s="85" t="s">
        <v>245</v>
      </c>
      <c r="J4" s="65"/>
    </row>
    <row r="5" spans="1:10" ht="12.75">
      <c r="A5" s="82" t="s">
        <v>25</v>
      </c>
      <c r="B5" s="82" t="s">
        <v>53</v>
      </c>
      <c r="C5" s="89" t="s">
        <v>70</v>
      </c>
      <c r="D5" s="82" t="s">
        <v>54</v>
      </c>
      <c r="E5" s="93"/>
      <c r="F5" s="82" t="s">
        <v>103</v>
      </c>
      <c r="G5" s="82" t="s">
        <v>272</v>
      </c>
      <c r="H5" s="83" t="s">
        <v>273</v>
      </c>
      <c r="I5" s="82" t="s">
        <v>274</v>
      </c>
      <c r="J5" s="65"/>
    </row>
    <row r="6" spans="1:10" ht="12.75">
      <c r="A6" s="82" t="s">
        <v>33</v>
      </c>
      <c r="B6" s="82" t="s">
        <v>235</v>
      </c>
      <c r="C6" s="89" t="s">
        <v>236</v>
      </c>
      <c r="D6" s="82" t="s">
        <v>237</v>
      </c>
      <c r="E6" s="93"/>
      <c r="F6" s="82" t="s">
        <v>28</v>
      </c>
      <c r="G6" s="82" t="s">
        <v>60</v>
      </c>
      <c r="H6" s="89" t="s">
        <v>61</v>
      </c>
      <c r="I6" s="82" t="s">
        <v>62</v>
      </c>
      <c r="J6" s="65"/>
    </row>
    <row r="7" spans="1:10" ht="12.75">
      <c r="A7" s="82" t="s">
        <v>95</v>
      </c>
      <c r="B7" s="82" t="s">
        <v>275</v>
      </c>
      <c r="C7" s="86" t="s">
        <v>276</v>
      </c>
      <c r="D7" s="82" t="s">
        <v>277</v>
      </c>
      <c r="E7" s="93"/>
      <c r="F7" s="82" t="s">
        <v>26</v>
      </c>
      <c r="G7" s="82" t="s">
        <v>218</v>
      </c>
      <c r="H7" s="87" t="s">
        <v>219</v>
      </c>
      <c r="I7" s="85" t="s">
        <v>278</v>
      </c>
      <c r="J7" s="65"/>
    </row>
    <row r="8" spans="1:10" ht="12.75">
      <c r="A8" s="82" t="s">
        <v>80</v>
      </c>
      <c r="B8" s="85" t="s">
        <v>152</v>
      </c>
      <c r="C8" s="87" t="s">
        <v>249</v>
      </c>
      <c r="D8" s="85" t="s">
        <v>153</v>
      </c>
      <c r="E8" s="93"/>
      <c r="F8" s="82" t="s">
        <v>34</v>
      </c>
      <c r="G8" s="82" t="s">
        <v>101</v>
      </c>
      <c r="H8" s="87" t="s">
        <v>120</v>
      </c>
      <c r="I8" s="82" t="s">
        <v>102</v>
      </c>
      <c r="J8" s="65"/>
    </row>
    <row r="9" spans="1:10" ht="12.75">
      <c r="A9" s="82" t="s">
        <v>100</v>
      </c>
      <c r="B9" s="82" t="s">
        <v>279</v>
      </c>
      <c r="C9" s="86" t="s">
        <v>280</v>
      </c>
      <c r="D9" s="82" t="s">
        <v>281</v>
      </c>
      <c r="E9" s="93"/>
      <c r="F9" s="82" t="s">
        <v>8</v>
      </c>
      <c r="G9" s="82" t="s">
        <v>55</v>
      </c>
      <c r="H9" s="89"/>
      <c r="I9" s="82" t="s">
        <v>56</v>
      </c>
      <c r="J9" s="65"/>
    </row>
    <row r="10" spans="1:10" ht="12.75">
      <c r="A10" s="82" t="s">
        <v>123</v>
      </c>
      <c r="B10" s="82" t="s">
        <v>225</v>
      </c>
      <c r="C10" s="87" t="s">
        <v>226</v>
      </c>
      <c r="D10" s="82" t="s">
        <v>271</v>
      </c>
      <c r="E10" s="93"/>
      <c r="F10" s="82" t="s">
        <v>96</v>
      </c>
      <c r="G10" s="82" t="s">
        <v>282</v>
      </c>
      <c r="H10" s="86" t="s">
        <v>105</v>
      </c>
      <c r="I10" s="85" t="s">
        <v>104</v>
      </c>
      <c r="J10" s="65"/>
    </row>
    <row r="11" spans="1:9" ht="12.75">
      <c r="A11" s="152" t="s">
        <v>10</v>
      </c>
      <c r="B11" s="152"/>
      <c r="C11" s="152"/>
      <c r="D11" s="152"/>
      <c r="E11" s="98"/>
      <c r="F11" s="82" t="s">
        <v>109</v>
      </c>
      <c r="G11" s="82" t="s">
        <v>110</v>
      </c>
      <c r="H11" s="89" t="s">
        <v>111</v>
      </c>
      <c r="I11" s="82" t="s">
        <v>112</v>
      </c>
    </row>
    <row r="12" spans="1:9" ht="12.75">
      <c r="A12" s="82" t="s">
        <v>14</v>
      </c>
      <c r="B12" s="82" t="s">
        <v>156</v>
      </c>
      <c r="C12" s="89" t="s">
        <v>157</v>
      </c>
      <c r="D12" s="82" t="s">
        <v>158</v>
      </c>
      <c r="E12" s="93"/>
      <c r="F12" s="10"/>
      <c r="G12" s="10"/>
      <c r="H12" s="90"/>
      <c r="I12" s="10"/>
    </row>
    <row r="13" spans="1:9" ht="12.75">
      <c r="A13" s="82" t="s">
        <v>118</v>
      </c>
      <c r="B13" s="82" t="s">
        <v>285</v>
      </c>
      <c r="C13" s="86" t="s">
        <v>286</v>
      </c>
      <c r="D13" s="85"/>
      <c r="E13" s="93"/>
      <c r="F13"/>
      <c r="G13"/>
      <c r="H13"/>
      <c r="I13"/>
    </row>
    <row r="14" spans="1:9" ht="12.75">
      <c r="A14" s="85" t="s">
        <v>151</v>
      </c>
      <c r="B14" s="85" t="s">
        <v>247</v>
      </c>
      <c r="C14" s="87" t="s">
        <v>246</v>
      </c>
      <c r="D14" s="85" t="s">
        <v>283</v>
      </c>
      <c r="E14" s="93"/>
      <c r="F14" s="155" t="s">
        <v>121</v>
      </c>
      <c r="G14" s="155"/>
      <c r="H14" s="155"/>
      <c r="I14" s="155"/>
    </row>
    <row r="15" spans="1:9" ht="12.75">
      <c r="A15" s="82" t="s">
        <v>30</v>
      </c>
      <c r="B15" s="82" t="s">
        <v>166</v>
      </c>
      <c r="C15" s="87" t="s">
        <v>167</v>
      </c>
      <c r="D15" s="82" t="s">
        <v>168</v>
      </c>
      <c r="E15" s="93"/>
      <c r="F15" s="151" t="s">
        <v>132</v>
      </c>
      <c r="G15" s="151"/>
      <c r="H15" s="151"/>
      <c r="I15" s="151"/>
    </row>
    <row r="16" spans="1:9" ht="12.75">
      <c r="A16" s="82" t="s">
        <v>172</v>
      </c>
      <c r="B16" s="82" t="s">
        <v>169</v>
      </c>
      <c r="C16" s="83" t="s">
        <v>284</v>
      </c>
      <c r="D16" s="85" t="s">
        <v>253</v>
      </c>
      <c r="E16" s="93"/>
      <c r="F16" s="82" t="s">
        <v>126</v>
      </c>
      <c r="G16" s="85" t="s">
        <v>287</v>
      </c>
      <c r="H16" s="86" t="s">
        <v>288</v>
      </c>
      <c r="I16" s="85" t="s">
        <v>289</v>
      </c>
    </row>
    <row r="17" spans="1:9" ht="12.75">
      <c r="A17" s="82" t="s">
        <v>113</v>
      </c>
      <c r="B17" s="82" t="s">
        <v>182</v>
      </c>
      <c r="C17" s="89" t="s">
        <v>229</v>
      </c>
      <c r="D17" s="82" t="s">
        <v>183</v>
      </c>
      <c r="E17" s="93"/>
      <c r="F17" s="82" t="s">
        <v>119</v>
      </c>
      <c r="G17" s="82" t="s">
        <v>146</v>
      </c>
      <c r="H17" s="89" t="s">
        <v>147</v>
      </c>
      <c r="I17" s="85" t="s">
        <v>148</v>
      </c>
    </row>
    <row r="18" spans="1:9" ht="12.75">
      <c r="A18" s="152" t="s">
        <v>11</v>
      </c>
      <c r="B18" s="152"/>
      <c r="C18" s="152"/>
      <c r="D18" s="152"/>
      <c r="E18" s="10"/>
      <c r="F18" s="82" t="s">
        <v>9</v>
      </c>
      <c r="G18" s="82" t="s">
        <v>192</v>
      </c>
      <c r="H18" s="89" t="s">
        <v>193</v>
      </c>
      <c r="I18" s="82" t="s">
        <v>194</v>
      </c>
    </row>
    <row r="19" spans="1:9" ht="12.75">
      <c r="A19" s="82" t="s">
        <v>7</v>
      </c>
      <c r="B19" s="82" t="s">
        <v>63</v>
      </c>
      <c r="C19" s="86" t="s">
        <v>115</v>
      </c>
      <c r="D19" s="82" t="s">
        <v>296</v>
      </c>
      <c r="E19" s="93"/>
      <c r="F19" s="82" t="s">
        <v>34</v>
      </c>
      <c r="G19" s="82" t="s">
        <v>290</v>
      </c>
      <c r="H19" s="83" t="s">
        <v>291</v>
      </c>
      <c r="I19" s="82" t="s">
        <v>292</v>
      </c>
    </row>
    <row r="20" spans="1:9" ht="12.75">
      <c r="A20" s="82" t="s">
        <v>5</v>
      </c>
      <c r="B20" s="82" t="s">
        <v>154</v>
      </c>
      <c r="C20" s="87"/>
      <c r="D20" s="82" t="s">
        <v>155</v>
      </c>
      <c r="E20" s="93"/>
      <c r="F20" s="82" t="s">
        <v>7</v>
      </c>
      <c r="G20" s="82" t="s">
        <v>63</v>
      </c>
      <c r="H20" s="86" t="s">
        <v>115</v>
      </c>
      <c r="I20" s="82" t="s">
        <v>296</v>
      </c>
    </row>
    <row r="21" spans="1:10" ht="12.75">
      <c r="A21" s="82" t="s">
        <v>28</v>
      </c>
      <c r="B21" s="82" t="s">
        <v>60</v>
      </c>
      <c r="C21" s="89" t="s">
        <v>61</v>
      </c>
      <c r="D21" s="82" t="s">
        <v>62</v>
      </c>
      <c r="E21" s="93"/>
      <c r="F21" s="82" t="s">
        <v>5</v>
      </c>
      <c r="G21" s="82" t="s">
        <v>106</v>
      </c>
      <c r="H21" s="89" t="s">
        <v>107</v>
      </c>
      <c r="I21" s="82" t="s">
        <v>108</v>
      </c>
      <c r="J21" s="65"/>
    </row>
    <row r="22" spans="1:10" ht="12.75">
      <c r="A22" s="85" t="s">
        <v>255</v>
      </c>
      <c r="B22" s="85" t="s">
        <v>293</v>
      </c>
      <c r="C22" s="86" t="s">
        <v>294</v>
      </c>
      <c r="D22" s="85" t="s">
        <v>295</v>
      </c>
      <c r="E22" s="93"/>
      <c r="F22" s="151" t="s">
        <v>133</v>
      </c>
      <c r="G22" s="151"/>
      <c r="H22" s="151"/>
      <c r="I22" s="151"/>
      <c r="J22" s="65"/>
    </row>
    <row r="23" spans="1:10" ht="12.75">
      <c r="A23" s="82" t="s">
        <v>22</v>
      </c>
      <c r="B23" s="82" t="s">
        <v>160</v>
      </c>
      <c r="C23" s="89" t="s">
        <v>161</v>
      </c>
      <c r="D23" s="82" t="s">
        <v>162</v>
      </c>
      <c r="E23" s="93"/>
      <c r="F23" s="82" t="s">
        <v>138</v>
      </c>
      <c r="G23" s="85" t="s">
        <v>173</v>
      </c>
      <c r="H23" s="87" t="s">
        <v>174</v>
      </c>
      <c r="I23" s="85" t="s">
        <v>175</v>
      </c>
      <c r="J23" s="65"/>
    </row>
    <row r="24" spans="1:10" ht="12.75">
      <c r="A24" s="85" t="s">
        <v>206</v>
      </c>
      <c r="B24" s="85" t="s">
        <v>227</v>
      </c>
      <c r="C24" s="85"/>
      <c r="D24" s="85" t="s">
        <v>228</v>
      </c>
      <c r="E24" s="93"/>
      <c r="F24" s="82" t="s">
        <v>149</v>
      </c>
      <c r="G24" s="82" t="s">
        <v>297</v>
      </c>
      <c r="H24" s="87" t="s">
        <v>150</v>
      </c>
      <c r="I24" s="85" t="s">
        <v>298</v>
      </c>
      <c r="J24" s="65"/>
    </row>
    <row r="25" spans="1:10" ht="12.75">
      <c r="A25" s="152" t="s">
        <v>15</v>
      </c>
      <c r="B25" s="152"/>
      <c r="C25" s="152"/>
      <c r="D25" s="152"/>
      <c r="E25" s="94"/>
      <c r="F25" s="85" t="s">
        <v>114</v>
      </c>
      <c r="G25" s="85" t="s">
        <v>238</v>
      </c>
      <c r="H25" s="87" t="s">
        <v>239</v>
      </c>
      <c r="I25" s="85" t="s">
        <v>240</v>
      </c>
      <c r="J25" s="65"/>
    </row>
    <row r="26" spans="1:10" ht="12.75">
      <c r="A26" s="82" t="s">
        <v>116</v>
      </c>
      <c r="B26" s="82" t="s">
        <v>199</v>
      </c>
      <c r="C26" s="87" t="s">
        <v>213</v>
      </c>
      <c r="D26" s="85" t="s">
        <v>200</v>
      </c>
      <c r="E26" s="93"/>
      <c r="F26" s="82" t="s">
        <v>257</v>
      </c>
      <c r="G26" s="85" t="s">
        <v>302</v>
      </c>
      <c r="H26" s="83" t="s">
        <v>303</v>
      </c>
      <c r="I26" s="85" t="s">
        <v>304</v>
      </c>
      <c r="J26" s="65"/>
    </row>
    <row r="27" spans="1:9" ht="12.75">
      <c r="A27" s="82" t="s">
        <v>256</v>
      </c>
      <c r="B27" s="82" t="s">
        <v>305</v>
      </c>
      <c r="C27" s="86" t="s">
        <v>306</v>
      </c>
      <c r="D27" s="82" t="s">
        <v>307</v>
      </c>
      <c r="E27" s="93"/>
      <c r="F27" s="82" t="s">
        <v>8</v>
      </c>
      <c r="G27" s="85" t="s">
        <v>136</v>
      </c>
      <c r="H27" s="87" t="s">
        <v>137</v>
      </c>
      <c r="I27" s="85" t="s">
        <v>135</v>
      </c>
    </row>
    <row r="28" spans="1:10" ht="12.75">
      <c r="A28" s="82" t="s">
        <v>80</v>
      </c>
      <c r="B28" s="85" t="s">
        <v>319</v>
      </c>
      <c r="C28" s="86" t="s">
        <v>320</v>
      </c>
      <c r="D28" s="85" t="s">
        <v>321</v>
      </c>
      <c r="E28" s="93"/>
      <c r="F28" s="82" t="s">
        <v>96</v>
      </c>
      <c r="G28" s="82" t="s">
        <v>250</v>
      </c>
      <c r="H28" s="86" t="s">
        <v>251</v>
      </c>
      <c r="I28" s="85" t="s">
        <v>252</v>
      </c>
      <c r="J28" s="65"/>
    </row>
    <row r="29" spans="1:10" ht="12.75">
      <c r="A29" s="82" t="s">
        <v>23</v>
      </c>
      <c r="B29" s="82" t="s">
        <v>299</v>
      </c>
      <c r="C29" s="83" t="s">
        <v>300</v>
      </c>
      <c r="D29" s="82" t="s">
        <v>301</v>
      </c>
      <c r="E29" s="93"/>
      <c r="F29" s="151" t="s">
        <v>134</v>
      </c>
      <c r="G29" s="151"/>
      <c r="H29" s="151"/>
      <c r="I29" s="151"/>
      <c r="J29" s="65"/>
    </row>
    <row r="30" spans="1:10" ht="12.75">
      <c r="A30" s="82" t="s">
        <v>233</v>
      </c>
      <c r="B30" s="82" t="s">
        <v>180</v>
      </c>
      <c r="C30" s="87" t="s">
        <v>234</v>
      </c>
      <c r="D30" s="82" t="s">
        <v>181</v>
      </c>
      <c r="E30" s="93"/>
      <c r="F30" s="82" t="s">
        <v>25</v>
      </c>
      <c r="G30" s="82" t="s">
        <v>53</v>
      </c>
      <c r="H30" s="89" t="s">
        <v>70</v>
      </c>
      <c r="I30" s="82" t="s">
        <v>54</v>
      </c>
      <c r="J30" s="65"/>
    </row>
    <row r="31" spans="1:10" ht="12.75">
      <c r="A31" s="82" t="s">
        <v>35</v>
      </c>
      <c r="B31" s="82" t="s">
        <v>57</v>
      </c>
      <c r="C31" s="89" t="s">
        <v>248</v>
      </c>
      <c r="D31" s="82" t="s">
        <v>308</v>
      </c>
      <c r="E31" s="93"/>
      <c r="F31" s="85" t="s">
        <v>22</v>
      </c>
      <c r="G31" s="82" t="s">
        <v>223</v>
      </c>
      <c r="H31" s="86" t="s">
        <v>309</v>
      </c>
      <c r="I31" s="82" t="s">
        <v>224</v>
      </c>
      <c r="J31" s="65"/>
    </row>
    <row r="32" spans="1:10" ht="12.75">
      <c r="A32" s="152" t="s">
        <v>12</v>
      </c>
      <c r="B32" s="152"/>
      <c r="C32" s="152"/>
      <c r="D32" s="152"/>
      <c r="E32" s="94"/>
      <c r="F32" s="82" t="s">
        <v>29</v>
      </c>
      <c r="G32" s="82" t="s">
        <v>143</v>
      </c>
      <c r="H32" s="87" t="s">
        <v>144</v>
      </c>
      <c r="I32" s="82" t="s">
        <v>145</v>
      </c>
      <c r="J32" s="65"/>
    </row>
    <row r="33" spans="1:10" ht="12.75">
      <c r="A33" s="85" t="s">
        <v>207</v>
      </c>
      <c r="B33" s="85" t="s">
        <v>230</v>
      </c>
      <c r="C33" s="89" t="s">
        <v>231</v>
      </c>
      <c r="D33" s="85" t="s">
        <v>232</v>
      </c>
      <c r="E33" s="93"/>
      <c r="F33" s="82" t="s">
        <v>23</v>
      </c>
      <c r="G33" s="82" t="s">
        <v>312</v>
      </c>
      <c r="H33" s="86" t="s">
        <v>313</v>
      </c>
      <c r="I33" s="85" t="s">
        <v>314</v>
      </c>
      <c r="J33" s="65"/>
    </row>
    <row r="34" spans="1:9" ht="12.75">
      <c r="A34" s="85" t="s">
        <v>34</v>
      </c>
      <c r="B34" s="85" t="s">
        <v>76</v>
      </c>
      <c r="C34" s="87" t="s">
        <v>77</v>
      </c>
      <c r="D34" s="85" t="s">
        <v>78</v>
      </c>
      <c r="E34" s="93"/>
      <c r="F34" s="82" t="s">
        <v>24</v>
      </c>
      <c r="G34" s="82" t="s">
        <v>220</v>
      </c>
      <c r="H34" s="89" t="s">
        <v>221</v>
      </c>
      <c r="I34" s="82" t="s">
        <v>222</v>
      </c>
    </row>
    <row r="35" spans="1:9" ht="12.75">
      <c r="A35" s="82" t="s">
        <v>122</v>
      </c>
      <c r="B35" s="82" t="s">
        <v>209</v>
      </c>
      <c r="C35" s="83" t="s">
        <v>310</v>
      </c>
      <c r="D35" s="82" t="s">
        <v>210</v>
      </c>
      <c r="E35" s="93"/>
      <c r="F35" s="82" t="s">
        <v>139</v>
      </c>
      <c r="G35" s="85" t="s">
        <v>176</v>
      </c>
      <c r="H35" s="89" t="s">
        <v>177</v>
      </c>
      <c r="I35" s="85" t="s">
        <v>178</v>
      </c>
    </row>
    <row r="36" spans="1:9" ht="12.75">
      <c r="A36" s="82" t="s">
        <v>86</v>
      </c>
      <c r="B36" s="82" t="s">
        <v>214</v>
      </c>
      <c r="C36" s="89" t="s">
        <v>215</v>
      </c>
      <c r="D36" s="82" t="s">
        <v>311</v>
      </c>
      <c r="E36" s="93"/>
      <c r="F36" s="82" t="s">
        <v>189</v>
      </c>
      <c r="G36" s="85" t="s">
        <v>190</v>
      </c>
      <c r="H36" s="83" t="s">
        <v>317</v>
      </c>
      <c r="I36" s="85" t="s">
        <v>191</v>
      </c>
    </row>
    <row r="37" spans="1:10" ht="12.75">
      <c r="A37" s="82" t="s">
        <v>31</v>
      </c>
      <c r="B37" s="82" t="s">
        <v>241</v>
      </c>
      <c r="C37" s="83" t="s">
        <v>315</v>
      </c>
      <c r="D37" s="82" t="s">
        <v>316</v>
      </c>
      <c r="E37" s="93"/>
      <c r="F37" s="151" t="s">
        <v>205</v>
      </c>
      <c r="G37" s="151"/>
      <c r="H37" s="151"/>
      <c r="I37" s="151"/>
      <c r="J37" s="65"/>
    </row>
    <row r="38" spans="1:10" ht="12.75">
      <c r="A38" s="82" t="s">
        <v>24</v>
      </c>
      <c r="B38" s="82" t="s">
        <v>186</v>
      </c>
      <c r="C38" s="89" t="s">
        <v>187</v>
      </c>
      <c r="D38" s="82" t="s">
        <v>188</v>
      </c>
      <c r="E38" s="93"/>
      <c r="F38" s="85" t="s">
        <v>6</v>
      </c>
      <c r="G38" s="82" t="s">
        <v>242</v>
      </c>
      <c r="H38" s="86" t="s">
        <v>318</v>
      </c>
      <c r="I38" s="85" t="s">
        <v>243</v>
      </c>
      <c r="J38" s="65"/>
    </row>
    <row r="39" spans="1:10" ht="12.75">
      <c r="A39" s="152" t="s">
        <v>13</v>
      </c>
      <c r="B39" s="152"/>
      <c r="C39" s="152"/>
      <c r="D39" s="152"/>
      <c r="E39" s="93"/>
      <c r="F39" s="85" t="s">
        <v>30</v>
      </c>
      <c r="G39" s="85" t="s">
        <v>185</v>
      </c>
      <c r="H39" s="87" t="s">
        <v>211</v>
      </c>
      <c r="I39" s="85" t="s">
        <v>212</v>
      </c>
      <c r="J39" s="65"/>
    </row>
    <row r="40" spans="1:10" ht="12.75">
      <c r="A40" s="82" t="s">
        <v>32</v>
      </c>
      <c r="B40" s="82" t="s">
        <v>163</v>
      </c>
      <c r="C40" s="89" t="s">
        <v>164</v>
      </c>
      <c r="D40" s="82" t="s">
        <v>165</v>
      </c>
      <c r="E40" s="93"/>
      <c r="F40" s="82" t="s">
        <v>32</v>
      </c>
      <c r="G40" s="82" t="s">
        <v>323</v>
      </c>
      <c r="H40" s="89"/>
      <c r="I40" s="82" t="s">
        <v>324</v>
      </c>
      <c r="J40" s="65"/>
    </row>
    <row r="41" spans="1:10" ht="12.75">
      <c r="A41" s="82" t="s">
        <v>26</v>
      </c>
      <c r="B41" s="82" t="s">
        <v>196</v>
      </c>
      <c r="C41" s="87" t="s">
        <v>197</v>
      </c>
      <c r="D41" s="85" t="s">
        <v>198</v>
      </c>
      <c r="E41" s="93"/>
      <c r="F41" s="82" t="s">
        <v>195</v>
      </c>
      <c r="G41" s="82" t="s">
        <v>58</v>
      </c>
      <c r="H41" s="89"/>
      <c r="I41" s="82" t="s">
        <v>59</v>
      </c>
      <c r="J41" s="65"/>
    </row>
    <row r="42" spans="1:10" ht="12.75">
      <c r="A42" s="82" t="s">
        <v>51</v>
      </c>
      <c r="B42" s="82" t="s">
        <v>117</v>
      </c>
      <c r="C42" s="89" t="s">
        <v>179</v>
      </c>
      <c r="D42" s="82" t="s">
        <v>322</v>
      </c>
      <c r="E42" s="93"/>
      <c r="F42" s="85" t="s">
        <v>26</v>
      </c>
      <c r="G42" s="85" t="s">
        <v>216</v>
      </c>
      <c r="H42" s="87" t="s">
        <v>217</v>
      </c>
      <c r="I42" s="85" t="s">
        <v>330</v>
      </c>
      <c r="J42" s="65"/>
    </row>
    <row r="43" spans="1:9" ht="12.75">
      <c r="A43" s="82" t="s">
        <v>21</v>
      </c>
      <c r="B43" s="82" t="s">
        <v>325</v>
      </c>
      <c r="C43" s="83" t="s">
        <v>326</v>
      </c>
      <c r="D43" s="82" t="s">
        <v>327</v>
      </c>
      <c r="E43" s="93"/>
      <c r="F43" s="82" t="s">
        <v>255</v>
      </c>
      <c r="G43" s="82" t="s">
        <v>331</v>
      </c>
      <c r="H43" s="83" t="s">
        <v>332</v>
      </c>
      <c r="I43" s="82" t="s">
        <v>333</v>
      </c>
    </row>
    <row r="44" spans="1:5" ht="12.75">
      <c r="A44" s="82" t="s">
        <v>27</v>
      </c>
      <c r="B44" s="82" t="s">
        <v>328</v>
      </c>
      <c r="C44" s="83" t="s">
        <v>315</v>
      </c>
      <c r="D44" s="82" t="s">
        <v>329</v>
      </c>
      <c r="E44" s="93"/>
    </row>
    <row r="45" spans="1:5" ht="12.75">
      <c r="A45"/>
      <c r="B45"/>
      <c r="C45" s="90"/>
      <c r="D45"/>
      <c r="E45" s="88"/>
    </row>
    <row r="46" spans="1:5" ht="12.75">
      <c r="A46"/>
      <c r="B46"/>
      <c r="C46"/>
      <c r="D46"/>
      <c r="E46" s="88"/>
    </row>
    <row r="47" spans="1:5" ht="12.75">
      <c r="A47" s="65"/>
      <c r="B47" s="65"/>
      <c r="C47" s="78"/>
      <c r="D47" s="65"/>
      <c r="E47" s="88"/>
    </row>
    <row r="48" spans="1:5" ht="12.75">
      <c r="A48" s="65"/>
      <c r="B48" s="65"/>
      <c r="C48" s="78"/>
      <c r="D48" s="65"/>
      <c r="E48" s="88"/>
    </row>
    <row r="49" spans="1:5" ht="12.75">
      <c r="A49" s="76"/>
      <c r="B49" s="76"/>
      <c r="C49" s="77"/>
      <c r="D49" s="76"/>
      <c r="E49" s="84"/>
    </row>
    <row r="50" spans="1:5" ht="12.75">
      <c r="A50" s="76"/>
      <c r="B50" s="76"/>
      <c r="C50" s="76"/>
      <c r="D50" s="76"/>
      <c r="E50" s="75"/>
    </row>
    <row r="51" spans="1:5" ht="12.75">
      <c r="A51" s="76"/>
      <c r="B51" s="76"/>
      <c r="C51" s="76"/>
      <c r="D51" s="76"/>
      <c r="E51" s="75"/>
    </row>
    <row r="52" spans="1:5" ht="12.75">
      <c r="A52" s="76"/>
      <c r="B52" s="76"/>
      <c r="C52" s="76"/>
      <c r="D52" s="76"/>
      <c r="E52" s="75"/>
    </row>
    <row r="53" spans="1:5" ht="12.75">
      <c r="A53" s="76"/>
      <c r="B53" s="76"/>
      <c r="C53" s="76"/>
      <c r="D53" s="76"/>
      <c r="E53" s="65"/>
    </row>
    <row r="54" ht="12.75">
      <c r="E54" s="76"/>
    </row>
    <row r="55" ht="12.75">
      <c r="E55" s="76"/>
    </row>
    <row r="56" ht="12.75">
      <c r="E56" s="76"/>
    </row>
  </sheetData>
  <sheetProtection/>
  <mergeCells count="15">
    <mergeCell ref="A1:I1"/>
    <mergeCell ref="F3:I3"/>
    <mergeCell ref="A3:D3"/>
    <mergeCell ref="A11:D11"/>
    <mergeCell ref="F14:I14"/>
    <mergeCell ref="A18:D18"/>
    <mergeCell ref="A2:D2"/>
    <mergeCell ref="F2:I2"/>
    <mergeCell ref="F15:I15"/>
    <mergeCell ref="F22:I22"/>
    <mergeCell ref="F29:I29"/>
    <mergeCell ref="A25:D25"/>
    <mergeCell ref="A32:D32"/>
    <mergeCell ref="A39:D39"/>
    <mergeCell ref="F37:I37"/>
  </mergeCells>
  <hyperlinks>
    <hyperlink ref="C4" r:id="rId1" display="www.dje3939@hotmail.fr"/>
    <hyperlink ref="H4" r:id="rId2" display="guessmarienoelle@outlook.fr"/>
    <hyperlink ref="H5" r:id="rId3" display="brasseur-cardon39@orange.fr"/>
    <hyperlink ref="C7" r:id="rId4" display="sebastien.hamard39@gmail.com"/>
    <hyperlink ref="C9" r:id="rId5" display="guybesson772@gmail.com"/>
    <hyperlink ref="H10" r:id="rId6" display="goliath39@free.fr"/>
    <hyperlink ref="C16" r:id="rId7" display="ph.maitre@laposte.net"/>
    <hyperlink ref="C13" r:id="rId8" display="demontrond.sebastien@orange.fr"/>
    <hyperlink ref="H16" r:id="rId9" display="loisonjm@orange.fr"/>
    <hyperlink ref="H19" r:id="rId10" display="guy.fluzin460@orange.fr"/>
    <hyperlink ref="C22" r:id="rId11" display="jeremy.tamboloni@hotmail.fr"/>
    <hyperlink ref="H20" r:id="rId12" display="piard.michel@neuf.fr"/>
    <hyperlink ref="C19" r:id="rId13" display="piard.michel@neuf.fr"/>
    <hyperlink ref="C29" r:id="rId14" display="j.parrot9@laposte.net"/>
    <hyperlink ref="H26" r:id="rId15" display="catherine.coquatrix@sfr.fr"/>
    <hyperlink ref="C27" r:id="rId16" display="monnier.joel@yahoo.fr"/>
    <hyperlink ref="H28" r:id="rId17" display="perge.jean-claude@orange.fr"/>
    <hyperlink ref="H31" r:id="rId18" display="charmal39@hotmail.fr"/>
    <hyperlink ref="C35" r:id="rId19" display="petanque.moirans@wanadoo.fr"/>
    <hyperlink ref="H33" r:id="rId20" display="blanchardalain@gmail.com"/>
    <hyperlink ref="C37" r:id="rId21" display="estellebride@sfr.fr"/>
    <hyperlink ref="H36" r:id="rId22" display="jeanpierrerouah@live.fr"/>
    <hyperlink ref="H38" r:id="rId23" display="0683789190@orange.fr"/>
    <hyperlink ref="C28" r:id="rId24" display="cecile.chavanne@live.fr"/>
    <hyperlink ref="C43" r:id="rId25" display="philippebrantus@orange.fr"/>
    <hyperlink ref="C44" r:id="rId26" display="estellebride@sfr.fr"/>
    <hyperlink ref="H43" r:id="rId27" display="quinquin.ney@orange.fr"/>
  </hyperlinks>
  <printOptions/>
  <pageMargins left="0.7" right="0.7" top="0.75" bottom="0.75" header="0.3" footer="0.3"/>
  <pageSetup horizontalDpi="300" verticalDpi="300" orientation="portrait" paperSize="9" r:id="rId28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1">
    <tabColor theme="2" tint="-0.24997000396251678"/>
    <pageSetUpPr fitToPage="1"/>
  </sheetPr>
  <dimension ref="A1:M20"/>
  <sheetViews>
    <sheetView zoomScale="85" zoomScaleNormal="85" zoomScalePageLayoutView="0" workbookViewId="0" topLeftCell="A1">
      <selection activeCell="B13" sqref="B13"/>
    </sheetView>
  </sheetViews>
  <sheetFormatPr defaultColWidth="11.421875" defaultRowHeight="12.75"/>
  <cols>
    <col min="1" max="1" width="22.57421875" style="10" bestFit="1" customWidth="1"/>
    <col min="2" max="2" width="27.8515625" style="10" bestFit="1" customWidth="1"/>
    <col min="3" max="5" width="19.7109375" style="10" customWidth="1"/>
    <col min="6" max="6" width="21.140625" style="10" bestFit="1" customWidth="1"/>
    <col min="7" max="7" width="21.140625" style="10" hidden="1" customWidth="1"/>
    <col min="8" max="8" width="19.7109375" style="10" customWidth="1"/>
    <col min="9" max="9" width="24.57421875" style="10" hidden="1" customWidth="1"/>
    <col min="10" max="10" width="15.8515625" style="10" customWidth="1"/>
    <col min="11" max="11" width="15.7109375" style="10" bestFit="1" customWidth="1"/>
    <col min="12" max="12" width="15.00390625" style="10" bestFit="1" customWidth="1"/>
    <col min="13" max="13" width="14.421875" style="10" bestFit="1" customWidth="1"/>
    <col min="14" max="14" width="18.28125" style="10" bestFit="1" customWidth="1"/>
    <col min="15" max="16384" width="11.421875" style="10" customWidth="1"/>
  </cols>
  <sheetData>
    <row r="1" spans="1:9" ht="40.5" customHeight="1" thickBot="1">
      <c r="A1" s="158" t="s">
        <v>16</v>
      </c>
      <c r="B1" s="159"/>
      <c r="C1" s="159"/>
      <c r="D1" s="159"/>
      <c r="E1" s="159"/>
      <c r="F1" s="159"/>
      <c r="G1" s="159"/>
      <c r="H1" s="159"/>
      <c r="I1" s="159"/>
    </row>
    <row r="2" spans="1:13" ht="28.5" customHeight="1">
      <c r="A2" s="162" t="s">
        <v>18</v>
      </c>
      <c r="B2" s="163"/>
      <c r="C2" s="163"/>
      <c r="D2" s="163"/>
      <c r="E2" s="163"/>
      <c r="F2" s="163"/>
      <c r="G2" s="164"/>
      <c r="H2" s="160" t="s">
        <v>19</v>
      </c>
      <c r="I2" s="161"/>
      <c r="J2" s="165" t="s">
        <v>121</v>
      </c>
      <c r="K2" s="166"/>
      <c r="L2" s="166"/>
      <c r="M2" s="167"/>
    </row>
    <row r="3" spans="1:13" s="59" customFormat="1" ht="27" customHeight="1">
      <c r="A3" s="52" t="s">
        <v>17</v>
      </c>
      <c r="B3" s="53" t="s">
        <v>10</v>
      </c>
      <c r="C3" s="54" t="s">
        <v>11</v>
      </c>
      <c r="D3" s="55" t="s">
        <v>15</v>
      </c>
      <c r="E3" s="56" t="s">
        <v>12</v>
      </c>
      <c r="F3" s="57" t="s">
        <v>13</v>
      </c>
      <c r="G3" s="69" t="s">
        <v>131</v>
      </c>
      <c r="H3" s="66" t="s">
        <v>65</v>
      </c>
      <c r="I3" s="58" t="s">
        <v>66</v>
      </c>
      <c r="J3" s="66" t="s">
        <v>124</v>
      </c>
      <c r="K3" s="58" t="s">
        <v>125</v>
      </c>
      <c r="L3" s="67" t="s">
        <v>127</v>
      </c>
      <c r="M3" s="68" t="s">
        <v>201</v>
      </c>
    </row>
    <row r="4" spans="1:13" ht="22.5" customHeight="1">
      <c r="A4" s="91" t="s">
        <v>338</v>
      </c>
      <c r="B4" s="91" t="s">
        <v>14</v>
      </c>
      <c r="C4" s="91" t="s">
        <v>7</v>
      </c>
      <c r="D4" s="91" t="s">
        <v>103</v>
      </c>
      <c r="E4" s="91" t="s">
        <v>32</v>
      </c>
      <c r="F4" s="91" t="s">
        <v>202</v>
      </c>
      <c r="G4" s="91"/>
      <c r="H4" s="95" t="s">
        <v>254</v>
      </c>
      <c r="I4" s="91"/>
      <c r="J4" s="91" t="s">
        <v>159</v>
      </c>
      <c r="K4" s="91" t="s">
        <v>8</v>
      </c>
      <c r="L4" s="91" t="s">
        <v>25</v>
      </c>
      <c r="M4" s="91" t="s">
        <v>6</v>
      </c>
    </row>
    <row r="5" spans="1:13" ht="22.5" customHeight="1">
      <c r="A5" s="91" t="s">
        <v>33</v>
      </c>
      <c r="B5" s="91" t="s">
        <v>258</v>
      </c>
      <c r="C5" s="91" t="s">
        <v>255</v>
      </c>
      <c r="D5" s="91" t="s">
        <v>256</v>
      </c>
      <c r="E5" s="91" t="s">
        <v>52</v>
      </c>
      <c r="F5" s="91" t="s">
        <v>51</v>
      </c>
      <c r="G5" s="91"/>
      <c r="H5" s="91" t="s">
        <v>103</v>
      </c>
      <c r="I5" s="91"/>
      <c r="J5" s="91" t="s">
        <v>122</v>
      </c>
      <c r="K5" s="91" t="s">
        <v>257</v>
      </c>
      <c r="L5" s="91" t="s">
        <v>22</v>
      </c>
      <c r="M5" s="91" t="s">
        <v>195</v>
      </c>
    </row>
    <row r="6" spans="1:13" ht="22.5" customHeight="1">
      <c r="A6" s="91" t="s">
        <v>25</v>
      </c>
      <c r="B6" s="91" t="s">
        <v>339</v>
      </c>
      <c r="C6" s="91" t="s">
        <v>109</v>
      </c>
      <c r="D6" s="91" t="s">
        <v>208</v>
      </c>
      <c r="E6" s="91" t="s">
        <v>122</v>
      </c>
      <c r="F6" s="91" t="s">
        <v>64</v>
      </c>
      <c r="G6" s="91"/>
      <c r="H6" s="91" t="s">
        <v>28</v>
      </c>
      <c r="I6" s="91"/>
      <c r="J6" s="91" t="s">
        <v>9</v>
      </c>
      <c r="K6" s="91" t="s">
        <v>138</v>
      </c>
      <c r="L6" s="91" t="s">
        <v>29</v>
      </c>
      <c r="M6" s="91" t="s">
        <v>32</v>
      </c>
    </row>
    <row r="7" spans="1:13" ht="22.5" customHeight="1">
      <c r="A7" s="91" t="s">
        <v>97</v>
      </c>
      <c r="B7" s="91" t="s">
        <v>95</v>
      </c>
      <c r="C7" s="91" t="s">
        <v>28</v>
      </c>
      <c r="D7" s="91" t="s">
        <v>341</v>
      </c>
      <c r="E7" s="91" t="s">
        <v>86</v>
      </c>
      <c r="F7" s="91" t="s">
        <v>26</v>
      </c>
      <c r="G7" s="91"/>
      <c r="H7" s="91" t="s">
        <v>26</v>
      </c>
      <c r="I7" s="91"/>
      <c r="J7" s="91" t="s">
        <v>34</v>
      </c>
      <c r="K7" s="91" t="s">
        <v>149</v>
      </c>
      <c r="L7" s="91" t="s">
        <v>24</v>
      </c>
      <c r="M7" s="91" t="s">
        <v>26</v>
      </c>
    </row>
    <row r="8" spans="1:13" ht="22.5" customHeight="1">
      <c r="A8" s="91" t="s">
        <v>100</v>
      </c>
      <c r="B8" s="91" t="s">
        <v>113</v>
      </c>
      <c r="C8" s="91" t="s">
        <v>340</v>
      </c>
      <c r="D8" s="91" t="s">
        <v>20</v>
      </c>
      <c r="E8" s="91" t="s">
        <v>31</v>
      </c>
      <c r="F8" s="91" t="s">
        <v>27</v>
      </c>
      <c r="G8" s="91"/>
      <c r="H8" s="91" t="s">
        <v>34</v>
      </c>
      <c r="I8" s="91"/>
      <c r="J8" s="91" t="s">
        <v>7</v>
      </c>
      <c r="K8" s="91" t="s">
        <v>114</v>
      </c>
      <c r="L8" s="91" t="s">
        <v>341</v>
      </c>
      <c r="M8" s="91" t="s">
        <v>30</v>
      </c>
    </row>
    <row r="9" spans="1:13" ht="22.5" customHeight="1">
      <c r="A9" s="91" t="s">
        <v>184</v>
      </c>
      <c r="B9" s="91" t="s">
        <v>30</v>
      </c>
      <c r="C9" s="91" t="s">
        <v>5</v>
      </c>
      <c r="D9" s="91" t="s">
        <v>8</v>
      </c>
      <c r="E9" s="91" t="s">
        <v>24</v>
      </c>
      <c r="F9" s="91"/>
      <c r="G9" s="91"/>
      <c r="H9" s="91" t="s">
        <v>8</v>
      </c>
      <c r="I9" s="91"/>
      <c r="J9" s="91" t="s">
        <v>5</v>
      </c>
      <c r="K9" s="91" t="s">
        <v>343</v>
      </c>
      <c r="L9" s="91" t="s">
        <v>139</v>
      </c>
      <c r="M9" s="91" t="s">
        <v>255</v>
      </c>
    </row>
    <row r="10" spans="1:13" ht="22.5" customHeight="1">
      <c r="A10" s="92" t="s">
        <v>118</v>
      </c>
      <c r="B10" s="92"/>
      <c r="C10" s="99"/>
      <c r="D10" s="100"/>
      <c r="E10" s="100"/>
      <c r="F10" s="100"/>
      <c r="G10" s="100"/>
      <c r="H10" s="92" t="s">
        <v>109</v>
      </c>
      <c r="I10" s="92"/>
      <c r="J10" s="100"/>
      <c r="K10" s="100"/>
      <c r="L10" s="92" t="s">
        <v>189</v>
      </c>
      <c r="M10" s="100"/>
    </row>
    <row r="11" spans="1:13" ht="22.5" customHeight="1">
      <c r="A11" s="101"/>
      <c r="B11" s="101"/>
      <c r="C11" s="102"/>
      <c r="D11" s="102"/>
      <c r="E11" s="102"/>
      <c r="F11" s="102"/>
      <c r="G11" s="101"/>
      <c r="H11" s="96" t="s">
        <v>342</v>
      </c>
      <c r="I11" s="101"/>
      <c r="J11" s="101"/>
      <c r="K11" s="101"/>
      <c r="L11" s="101"/>
      <c r="M11" s="101"/>
    </row>
    <row r="12" s="11" customFormat="1" ht="22.5" customHeight="1"/>
    <row r="13" s="11" customFormat="1" ht="22.5" customHeight="1"/>
    <row r="14" s="11" customFormat="1" ht="22.5" customHeight="1"/>
    <row r="15" s="11" customFormat="1" ht="22.5" customHeight="1"/>
    <row r="16" s="11" customFormat="1" ht="22.5" customHeight="1"/>
    <row r="17" s="11" customFormat="1" ht="22.5" customHeight="1"/>
    <row r="18" s="11" customFormat="1" ht="22.5" customHeight="1"/>
    <row r="19" ht="22.5" customHeight="1"/>
    <row r="20" spans="3:6" ht="12.75">
      <c r="C20"/>
      <c r="D20"/>
      <c r="E20"/>
      <c r="F20"/>
    </row>
  </sheetData>
  <sheetProtection/>
  <mergeCells count="4">
    <mergeCell ref="A1:I1"/>
    <mergeCell ref="H2:I2"/>
    <mergeCell ref="A2:G2"/>
    <mergeCell ref="J2:M2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4">
    <tabColor theme="4" tint="0.39998000860214233"/>
  </sheetPr>
  <dimension ref="A1:G4"/>
  <sheetViews>
    <sheetView zoomScalePageLayoutView="0" workbookViewId="0" topLeftCell="A1">
      <selection activeCell="H19" sqref="H19"/>
    </sheetView>
  </sheetViews>
  <sheetFormatPr defaultColWidth="11.421875" defaultRowHeight="12.75"/>
  <sheetData>
    <row r="1" spans="1:7" ht="12.75">
      <c r="A1" s="13">
        <v>12</v>
      </c>
      <c r="B1" s="8">
        <v>13</v>
      </c>
      <c r="C1" s="8">
        <v>41</v>
      </c>
      <c r="D1" s="8">
        <v>51</v>
      </c>
      <c r="E1" s="8">
        <v>71</v>
      </c>
      <c r="F1" s="8">
        <v>16</v>
      </c>
      <c r="G1" s="8">
        <v>62</v>
      </c>
    </row>
    <row r="2" spans="1:7" ht="12.75">
      <c r="A2" s="13">
        <v>34</v>
      </c>
      <c r="B2" s="8">
        <v>24</v>
      </c>
      <c r="C2" s="8">
        <v>23</v>
      </c>
      <c r="D2" s="8">
        <v>72</v>
      </c>
      <c r="E2" s="8">
        <v>25</v>
      </c>
      <c r="F2" s="8">
        <v>54</v>
      </c>
      <c r="G2" s="8">
        <v>47</v>
      </c>
    </row>
    <row r="3" spans="1:7" ht="12.75">
      <c r="A3" s="13">
        <v>65</v>
      </c>
      <c r="B3" s="8">
        <v>57</v>
      </c>
      <c r="C3" s="8">
        <v>67</v>
      </c>
      <c r="D3" s="8">
        <v>36</v>
      </c>
      <c r="E3" s="8">
        <v>46</v>
      </c>
      <c r="F3" s="8">
        <v>73</v>
      </c>
      <c r="G3" s="8">
        <v>35</v>
      </c>
    </row>
    <row r="4" spans="1:7" ht="12.75">
      <c r="A4" s="13">
        <v>7</v>
      </c>
      <c r="B4" s="8">
        <v>6</v>
      </c>
      <c r="C4" s="8">
        <v>5</v>
      </c>
      <c r="D4" s="8">
        <v>4</v>
      </c>
      <c r="E4" s="8">
        <v>3</v>
      </c>
      <c r="F4" s="8">
        <v>2</v>
      </c>
      <c r="G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0"/>
  <dimension ref="A1:E22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15.421875" style="0" bestFit="1" customWidth="1"/>
  </cols>
  <sheetData>
    <row r="1" spans="1:4" ht="12.75">
      <c r="A1" s="14" t="s">
        <v>64</v>
      </c>
      <c r="B1" t="s">
        <v>91</v>
      </c>
      <c r="C1">
        <v>5</v>
      </c>
      <c r="D1">
        <v>5</v>
      </c>
    </row>
    <row r="2" spans="1:3" ht="12.75">
      <c r="A2" s="14" t="s">
        <v>67</v>
      </c>
      <c r="B2" s="14" t="s">
        <v>92</v>
      </c>
      <c r="C2">
        <v>5</v>
      </c>
    </row>
    <row r="3" spans="1:4" ht="12.75">
      <c r="A3" s="14" t="s">
        <v>68</v>
      </c>
      <c r="B3" s="14" t="s">
        <v>92</v>
      </c>
      <c r="C3">
        <v>5</v>
      </c>
      <c r="D3">
        <v>4</v>
      </c>
    </row>
    <row r="4" spans="1:4" ht="12.75">
      <c r="A4" s="14" t="s">
        <v>69</v>
      </c>
      <c r="B4" t="s">
        <v>91</v>
      </c>
      <c r="C4">
        <v>5</v>
      </c>
      <c r="D4">
        <v>5</v>
      </c>
    </row>
    <row r="5" spans="1:3" ht="12.75">
      <c r="A5" s="14" t="s">
        <v>71</v>
      </c>
      <c r="B5" t="s">
        <v>92</v>
      </c>
      <c r="C5">
        <v>5</v>
      </c>
    </row>
    <row r="6" spans="1:2" ht="12.75">
      <c r="A6" s="14" t="s">
        <v>72</v>
      </c>
      <c r="B6" s="14" t="s">
        <v>94</v>
      </c>
    </row>
    <row r="7" spans="1:3" ht="12.75">
      <c r="A7" s="14" t="s">
        <v>73</v>
      </c>
      <c r="B7" t="s">
        <v>91</v>
      </c>
      <c r="C7">
        <v>5</v>
      </c>
    </row>
    <row r="8" spans="1:2" ht="12.75">
      <c r="A8" s="14" t="s">
        <v>74</v>
      </c>
      <c r="B8" s="14" t="s">
        <v>94</v>
      </c>
    </row>
    <row r="9" spans="1:2" ht="12.75">
      <c r="A9" s="14" t="s">
        <v>75</v>
      </c>
      <c r="B9" s="14" t="s">
        <v>93</v>
      </c>
    </row>
    <row r="10" spans="1:2" ht="12.75">
      <c r="A10" s="14" t="s">
        <v>79</v>
      </c>
      <c r="B10" s="14" t="s">
        <v>93</v>
      </c>
    </row>
    <row r="11" spans="1:4" ht="12.75">
      <c r="A11" s="14" t="s">
        <v>35</v>
      </c>
      <c r="B11" t="s">
        <v>91</v>
      </c>
      <c r="C11">
        <v>5</v>
      </c>
      <c r="D11">
        <v>4</v>
      </c>
    </row>
    <row r="12" spans="1:2" ht="12.75">
      <c r="A12" s="14" t="s">
        <v>80</v>
      </c>
      <c r="B12" s="14" t="s">
        <v>99</v>
      </c>
    </row>
    <row r="13" spans="1:3" ht="12.75">
      <c r="A13" s="14" t="s">
        <v>81</v>
      </c>
      <c r="B13" s="14" t="s">
        <v>91</v>
      </c>
      <c r="C13">
        <v>4</v>
      </c>
    </row>
    <row r="14" spans="1:2" ht="12.75">
      <c r="A14" s="14" t="s">
        <v>82</v>
      </c>
      <c r="B14" t="s">
        <v>93</v>
      </c>
    </row>
    <row r="15" spans="1:5" ht="12.75">
      <c r="A15" s="14" t="s">
        <v>83</v>
      </c>
      <c r="B15" s="14" t="s">
        <v>91</v>
      </c>
      <c r="C15">
        <v>5</v>
      </c>
      <c r="D15">
        <v>4</v>
      </c>
      <c r="E15">
        <v>4</v>
      </c>
    </row>
    <row r="16" spans="1:2" ht="12.75">
      <c r="A16" s="14" t="s">
        <v>84</v>
      </c>
      <c r="B16" s="14" t="s">
        <v>94</v>
      </c>
    </row>
    <row r="17" spans="1:3" ht="12.75">
      <c r="A17" s="14" t="s">
        <v>85</v>
      </c>
      <c r="B17" t="s">
        <v>91</v>
      </c>
      <c r="C17">
        <v>4</v>
      </c>
    </row>
    <row r="18" spans="1:2" ht="12.75">
      <c r="A18" s="14" t="s">
        <v>87</v>
      </c>
      <c r="B18" s="14" t="s">
        <v>93</v>
      </c>
    </row>
    <row r="19" spans="1:2" ht="12.75">
      <c r="A19" s="14" t="s">
        <v>88</v>
      </c>
      <c r="B19" t="s">
        <v>93</v>
      </c>
    </row>
    <row r="20" spans="1:3" ht="12.75">
      <c r="A20" s="14" t="s">
        <v>89</v>
      </c>
      <c r="B20" t="s">
        <v>91</v>
      </c>
      <c r="C20">
        <v>4</v>
      </c>
    </row>
    <row r="21" spans="1:2" ht="12.75">
      <c r="A21" s="14" t="s">
        <v>90</v>
      </c>
      <c r="B21" s="14" t="s">
        <v>93</v>
      </c>
    </row>
    <row r="22" spans="1:2" ht="12.75">
      <c r="A22" s="14" t="s">
        <v>98</v>
      </c>
      <c r="B22" s="14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theme="4" tint="-0.24997000396251678"/>
    <pageSetUpPr fitToPage="1"/>
  </sheetPr>
  <dimension ref="B1:AF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3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22.421875" style="1" customWidth="1"/>
    <col min="18" max="31" width="3.7109375" style="1" customWidth="1"/>
    <col min="32" max="32" width="4.7109375" style="1" customWidth="1"/>
    <col min="33" max="33" width="11.421875" style="1" customWidth="1"/>
    <col min="34" max="16384" width="11.421875" style="1" customWidth="1"/>
  </cols>
  <sheetData>
    <row r="1" spans="3:15" ht="20.25">
      <c r="C1" s="120" t="s">
        <v>259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3:15" ht="20.25" customHeight="1">
      <c r="C2" s="120" t="s">
        <v>10</v>
      </c>
      <c r="D2" s="120"/>
      <c r="E2" s="120"/>
      <c r="F2" s="120"/>
      <c r="G2" s="120"/>
      <c r="H2" s="120"/>
      <c r="I2" s="120"/>
      <c r="J2" s="120"/>
      <c r="K2" s="120"/>
      <c r="L2" s="120"/>
      <c r="M2" s="23"/>
      <c r="N2" s="23"/>
      <c r="O2" s="23"/>
    </row>
    <row r="3" spans="2:14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2.75">
      <c r="B4" s="2"/>
      <c r="C4" s="123" t="s">
        <v>36</v>
      </c>
      <c r="D4" s="124"/>
      <c r="E4" s="121" t="s">
        <v>260</v>
      </c>
      <c r="F4" s="122"/>
      <c r="G4" s="2"/>
      <c r="H4" s="2"/>
      <c r="I4" s="2"/>
      <c r="J4" s="123" t="s">
        <v>37</v>
      </c>
      <c r="K4" s="124"/>
      <c r="L4" s="121" t="s">
        <v>261</v>
      </c>
      <c r="M4" s="122"/>
      <c r="N4" s="2"/>
    </row>
    <row r="5" spans="2:32" ht="12.75">
      <c r="B5" s="3">
        <v>4</v>
      </c>
      <c r="C5" s="37" t="s">
        <v>14</v>
      </c>
      <c r="D5" s="60">
        <v>24</v>
      </c>
      <c r="E5" s="39" t="s">
        <v>30</v>
      </c>
      <c r="F5" s="40">
        <v>12</v>
      </c>
      <c r="G5" s="3">
        <v>1</v>
      </c>
      <c r="H5" s="2"/>
      <c r="I5" s="3">
        <v>1</v>
      </c>
      <c r="J5" s="37" t="s">
        <v>30</v>
      </c>
      <c r="K5" s="38">
        <v>12</v>
      </c>
      <c r="L5" s="39" t="s">
        <v>258</v>
      </c>
      <c r="M5" s="40">
        <v>24</v>
      </c>
      <c r="N5" s="3">
        <v>4</v>
      </c>
      <c r="Q5" s="111" t="s">
        <v>46</v>
      </c>
      <c r="R5" s="112">
        <v>1</v>
      </c>
      <c r="S5" s="112">
        <v>2</v>
      </c>
      <c r="T5" s="112">
        <v>3</v>
      </c>
      <c r="U5" s="112">
        <v>4</v>
      </c>
      <c r="V5" s="112">
        <v>5</v>
      </c>
      <c r="W5" s="114">
        <v>6</v>
      </c>
      <c r="X5" s="112">
        <v>7</v>
      </c>
      <c r="Y5" s="114">
        <v>8</v>
      </c>
      <c r="Z5" s="116" t="s">
        <v>47</v>
      </c>
      <c r="AA5" s="118" t="s">
        <v>0</v>
      </c>
      <c r="AB5" s="118" t="s">
        <v>1</v>
      </c>
      <c r="AC5" s="118" t="s">
        <v>2</v>
      </c>
      <c r="AD5" s="112" t="s">
        <v>44</v>
      </c>
      <c r="AE5" s="112" t="s">
        <v>45</v>
      </c>
      <c r="AF5" s="113" t="s">
        <v>43</v>
      </c>
    </row>
    <row r="6" spans="2:32" ht="12.75">
      <c r="B6" s="3">
        <v>4</v>
      </c>
      <c r="C6" s="37" t="s">
        <v>258</v>
      </c>
      <c r="D6" s="38">
        <v>28</v>
      </c>
      <c r="E6" s="39" t="s">
        <v>113</v>
      </c>
      <c r="F6" s="40">
        <v>8</v>
      </c>
      <c r="G6" s="3">
        <v>1</v>
      </c>
      <c r="H6" s="2"/>
      <c r="I6" s="3">
        <v>4</v>
      </c>
      <c r="J6" s="37" t="s">
        <v>339</v>
      </c>
      <c r="K6" s="38">
        <v>20</v>
      </c>
      <c r="L6" s="39" t="s">
        <v>14</v>
      </c>
      <c r="M6" s="40">
        <v>16</v>
      </c>
      <c r="N6" s="3">
        <v>1</v>
      </c>
      <c r="Q6" s="111"/>
      <c r="R6" s="112"/>
      <c r="S6" s="112"/>
      <c r="T6" s="112"/>
      <c r="U6" s="112"/>
      <c r="V6" s="112"/>
      <c r="W6" s="115"/>
      <c r="X6" s="112"/>
      <c r="Y6" s="115"/>
      <c r="Z6" s="117"/>
      <c r="AA6" s="119"/>
      <c r="AB6" s="119"/>
      <c r="AC6" s="119"/>
      <c r="AD6" s="112"/>
      <c r="AE6" s="112"/>
      <c r="AF6" s="113"/>
    </row>
    <row r="7" spans="2:32" ht="12.75">
      <c r="B7" s="3">
        <v>4</v>
      </c>
      <c r="C7" s="41" t="s">
        <v>95</v>
      </c>
      <c r="D7" s="42">
        <v>22</v>
      </c>
      <c r="E7" s="43" t="s">
        <v>339</v>
      </c>
      <c r="F7" s="44">
        <v>14</v>
      </c>
      <c r="G7" s="3">
        <v>1</v>
      </c>
      <c r="H7" s="2"/>
      <c r="I7" s="3">
        <v>1</v>
      </c>
      <c r="J7" s="41" t="s">
        <v>113</v>
      </c>
      <c r="K7" s="42">
        <v>6</v>
      </c>
      <c r="L7" s="43" t="s">
        <v>95</v>
      </c>
      <c r="M7" s="44">
        <v>30</v>
      </c>
      <c r="N7" s="3">
        <v>4</v>
      </c>
      <c r="P7" s="25">
        <v>1</v>
      </c>
      <c r="Q7" s="4" t="s">
        <v>14</v>
      </c>
      <c r="R7" s="5">
        <v>4</v>
      </c>
      <c r="S7" s="5">
        <v>1</v>
      </c>
      <c r="T7" s="5">
        <v>4</v>
      </c>
      <c r="U7" s="5">
        <v>1</v>
      </c>
      <c r="V7" s="5">
        <v>1</v>
      </c>
      <c r="W7" s="5"/>
      <c r="X7" s="5"/>
      <c r="Y7" s="5"/>
      <c r="Z7" s="6">
        <v>11</v>
      </c>
      <c r="AA7" s="6">
        <v>2</v>
      </c>
      <c r="AB7" s="6">
        <v>0</v>
      </c>
      <c r="AC7" s="6">
        <v>3</v>
      </c>
      <c r="AD7" s="19">
        <v>82</v>
      </c>
      <c r="AE7" s="19">
        <v>98</v>
      </c>
      <c r="AF7" s="21">
        <v>-16</v>
      </c>
    </row>
    <row r="8" spans="2:32" ht="12.75">
      <c r="B8" s="3" t="s">
        <v>345</v>
      </c>
      <c r="C8" s="32"/>
      <c r="D8" s="3"/>
      <c r="E8" s="32"/>
      <c r="F8" s="3"/>
      <c r="G8" s="3" t="s">
        <v>345</v>
      </c>
      <c r="H8" s="2"/>
      <c r="I8" s="3" t="s">
        <v>345</v>
      </c>
      <c r="J8" s="32"/>
      <c r="K8" s="3"/>
      <c r="L8" s="32"/>
      <c r="M8" s="3"/>
      <c r="N8" s="3" t="s">
        <v>345</v>
      </c>
      <c r="P8" s="25">
        <v>2</v>
      </c>
      <c r="Q8" s="4" t="s">
        <v>258</v>
      </c>
      <c r="R8" s="5">
        <v>4</v>
      </c>
      <c r="S8" s="5">
        <v>4</v>
      </c>
      <c r="T8" s="5">
        <v>1</v>
      </c>
      <c r="U8" s="5">
        <v>4</v>
      </c>
      <c r="V8" s="5">
        <v>4</v>
      </c>
      <c r="W8" s="5"/>
      <c r="X8" s="5"/>
      <c r="Y8" s="5"/>
      <c r="Z8" s="6">
        <v>17</v>
      </c>
      <c r="AA8" s="6">
        <v>4</v>
      </c>
      <c r="AB8" s="6">
        <v>0</v>
      </c>
      <c r="AC8" s="6">
        <v>1</v>
      </c>
      <c r="AD8" s="19">
        <v>120</v>
      </c>
      <c r="AE8" s="19">
        <v>60</v>
      </c>
      <c r="AF8" s="21">
        <v>60</v>
      </c>
    </row>
    <row r="9" spans="2:3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5">
        <v>3</v>
      </c>
      <c r="Q9" s="4" t="s">
        <v>339</v>
      </c>
      <c r="R9" s="5">
        <v>1</v>
      </c>
      <c r="S9" s="5">
        <v>4</v>
      </c>
      <c r="T9" s="5">
        <v>1</v>
      </c>
      <c r="U9" s="5">
        <v>4</v>
      </c>
      <c r="V9" s="5">
        <v>1</v>
      </c>
      <c r="W9" s="5"/>
      <c r="X9" s="5"/>
      <c r="Y9" s="5"/>
      <c r="Z9" s="6">
        <v>11</v>
      </c>
      <c r="AA9" s="6">
        <v>2</v>
      </c>
      <c r="AB9" s="6">
        <v>0</v>
      </c>
      <c r="AC9" s="6">
        <v>3</v>
      </c>
      <c r="AD9" s="19">
        <v>84</v>
      </c>
      <c r="AE9" s="19">
        <v>96</v>
      </c>
      <c r="AF9" s="21">
        <v>-12</v>
      </c>
    </row>
    <row r="10" spans="2:32" ht="12.75">
      <c r="B10" s="2"/>
      <c r="C10" s="123" t="s">
        <v>38</v>
      </c>
      <c r="D10" s="124"/>
      <c r="E10" s="121" t="s">
        <v>262</v>
      </c>
      <c r="F10" s="122"/>
      <c r="G10" s="2"/>
      <c r="H10" s="2"/>
      <c r="I10" s="2"/>
      <c r="J10" s="123" t="s">
        <v>39</v>
      </c>
      <c r="K10" s="124"/>
      <c r="L10" s="121" t="s">
        <v>263</v>
      </c>
      <c r="M10" s="122"/>
      <c r="N10" s="2"/>
      <c r="P10" s="25">
        <v>4</v>
      </c>
      <c r="Q10" s="4" t="s">
        <v>95</v>
      </c>
      <c r="R10" s="5">
        <v>4</v>
      </c>
      <c r="S10" s="5">
        <v>4</v>
      </c>
      <c r="T10" s="5">
        <v>4</v>
      </c>
      <c r="U10" s="5">
        <v>1</v>
      </c>
      <c r="V10" s="5">
        <v>4</v>
      </c>
      <c r="W10" s="5"/>
      <c r="X10" s="5"/>
      <c r="Y10" s="5"/>
      <c r="Z10" s="6">
        <v>17</v>
      </c>
      <c r="AA10" s="6">
        <v>4</v>
      </c>
      <c r="AB10" s="6">
        <v>0</v>
      </c>
      <c r="AC10" s="6">
        <v>1</v>
      </c>
      <c r="AD10" s="19">
        <v>120</v>
      </c>
      <c r="AE10" s="19">
        <v>60</v>
      </c>
      <c r="AF10" s="21">
        <v>60</v>
      </c>
    </row>
    <row r="11" spans="2:32" ht="12.75">
      <c r="B11" s="3">
        <v>1</v>
      </c>
      <c r="C11" s="50" t="s">
        <v>339</v>
      </c>
      <c r="D11" s="38">
        <v>12</v>
      </c>
      <c r="E11" s="51" t="s">
        <v>30</v>
      </c>
      <c r="F11" s="40">
        <v>24</v>
      </c>
      <c r="G11" s="3">
        <v>4</v>
      </c>
      <c r="H11" s="2"/>
      <c r="I11" s="3">
        <v>4</v>
      </c>
      <c r="J11" s="37" t="s">
        <v>30</v>
      </c>
      <c r="K11" s="38">
        <v>24</v>
      </c>
      <c r="L11" s="39" t="s">
        <v>95</v>
      </c>
      <c r="M11" s="40">
        <v>12</v>
      </c>
      <c r="N11" s="3">
        <v>1</v>
      </c>
      <c r="P11" s="25">
        <v>5</v>
      </c>
      <c r="Q11" s="4" t="s">
        <v>113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/>
      <c r="X11" s="5"/>
      <c r="Y11" s="5"/>
      <c r="Z11" s="6">
        <v>5</v>
      </c>
      <c r="AA11" s="6">
        <v>0</v>
      </c>
      <c r="AB11" s="6">
        <v>0</v>
      </c>
      <c r="AC11" s="6">
        <v>5</v>
      </c>
      <c r="AD11" s="19">
        <v>36</v>
      </c>
      <c r="AE11" s="19">
        <v>144</v>
      </c>
      <c r="AF11" s="21">
        <v>-108</v>
      </c>
    </row>
    <row r="12" spans="2:32" ht="12.75">
      <c r="B12" s="3">
        <v>4</v>
      </c>
      <c r="C12" s="37" t="s">
        <v>95</v>
      </c>
      <c r="D12" s="38">
        <v>22</v>
      </c>
      <c r="E12" s="51" t="s">
        <v>258</v>
      </c>
      <c r="F12" s="40">
        <v>14</v>
      </c>
      <c r="G12" s="3">
        <v>1</v>
      </c>
      <c r="H12" s="2"/>
      <c r="I12" s="3">
        <v>1</v>
      </c>
      <c r="J12" s="37" t="s">
        <v>113</v>
      </c>
      <c r="K12" s="38">
        <v>8</v>
      </c>
      <c r="L12" s="39" t="s">
        <v>339</v>
      </c>
      <c r="M12" s="40">
        <v>28</v>
      </c>
      <c r="N12" s="3">
        <v>4</v>
      </c>
      <c r="P12" s="25">
        <v>6</v>
      </c>
      <c r="Q12" s="4" t="s">
        <v>30</v>
      </c>
      <c r="R12" s="5">
        <v>1</v>
      </c>
      <c r="S12" s="5">
        <v>1</v>
      </c>
      <c r="T12" s="5">
        <v>4</v>
      </c>
      <c r="U12" s="5">
        <v>4</v>
      </c>
      <c r="V12" s="5">
        <v>4</v>
      </c>
      <c r="W12" s="5"/>
      <c r="X12" s="5"/>
      <c r="Y12" s="5"/>
      <c r="Z12" s="6">
        <v>14</v>
      </c>
      <c r="AA12" s="6">
        <v>3</v>
      </c>
      <c r="AB12" s="6">
        <v>0</v>
      </c>
      <c r="AC12" s="6">
        <v>2</v>
      </c>
      <c r="AD12" s="19">
        <v>98</v>
      </c>
      <c r="AE12" s="19">
        <v>82</v>
      </c>
      <c r="AF12" s="21">
        <v>16</v>
      </c>
    </row>
    <row r="13" spans="2:32" ht="12.75">
      <c r="B13" s="3">
        <v>4</v>
      </c>
      <c r="C13" s="41" t="s">
        <v>14</v>
      </c>
      <c r="D13" s="42">
        <v>32</v>
      </c>
      <c r="E13" s="43" t="s">
        <v>113</v>
      </c>
      <c r="F13" s="44">
        <v>4</v>
      </c>
      <c r="G13" s="3">
        <v>1</v>
      </c>
      <c r="H13" s="2"/>
      <c r="I13" s="3">
        <v>4</v>
      </c>
      <c r="J13" s="41" t="s">
        <v>258</v>
      </c>
      <c r="K13" s="42">
        <v>28</v>
      </c>
      <c r="L13" s="43" t="s">
        <v>14</v>
      </c>
      <c r="M13" s="44">
        <v>8</v>
      </c>
      <c r="N13" s="3">
        <v>1</v>
      </c>
      <c r="P13" s="25">
        <v>7</v>
      </c>
      <c r="Q13" s="4">
        <v>0</v>
      </c>
      <c r="R13" s="5" t="s">
        <v>345</v>
      </c>
      <c r="S13" s="5">
        <v>1</v>
      </c>
      <c r="T13" s="5">
        <v>1</v>
      </c>
      <c r="U13" s="5">
        <v>1</v>
      </c>
      <c r="V13" s="5" t="s">
        <v>345</v>
      </c>
      <c r="W13" s="5"/>
      <c r="X13" s="5"/>
      <c r="Y13" s="5"/>
      <c r="Z13" s="6">
        <v>3</v>
      </c>
      <c r="AA13" s="6">
        <v>0</v>
      </c>
      <c r="AB13" s="6">
        <v>0</v>
      </c>
      <c r="AC13" s="6">
        <v>3</v>
      </c>
      <c r="AD13" s="5"/>
      <c r="AE13" s="5"/>
      <c r="AF13" s="7"/>
    </row>
    <row r="14" spans="2:32" ht="12.75">
      <c r="B14" s="3" t="s">
        <v>345</v>
      </c>
      <c r="C14" s="32"/>
      <c r="D14" s="3"/>
      <c r="E14" s="32"/>
      <c r="F14" s="3"/>
      <c r="G14" s="3" t="s">
        <v>345</v>
      </c>
      <c r="H14" s="2"/>
      <c r="I14" s="3" t="s">
        <v>345</v>
      </c>
      <c r="J14" s="49"/>
      <c r="K14" s="3"/>
      <c r="L14" s="32"/>
      <c r="M14" s="3"/>
      <c r="N14" s="3" t="s">
        <v>345</v>
      </c>
      <c r="P14" s="25">
        <v>8</v>
      </c>
      <c r="Q14" s="4">
        <v>0</v>
      </c>
      <c r="R14" s="5"/>
      <c r="S14" s="5"/>
      <c r="T14" s="5"/>
      <c r="U14" s="5"/>
      <c r="V14" s="5"/>
      <c r="W14" s="5"/>
      <c r="X14" s="5"/>
      <c r="Y14" s="5"/>
      <c r="Z14" s="6">
        <v>0</v>
      </c>
      <c r="AA14" s="6">
        <v>0</v>
      </c>
      <c r="AB14" s="6">
        <v>0</v>
      </c>
      <c r="AC14" s="6">
        <v>0</v>
      </c>
      <c r="AD14" s="5"/>
      <c r="AE14" s="5"/>
      <c r="AF14" s="7"/>
    </row>
    <row r="15" spans="2:19" ht="12.75">
      <c r="B15" s="2"/>
      <c r="C15" s="2"/>
      <c r="D15" s="2"/>
      <c r="E15" s="2"/>
      <c r="F15" s="2"/>
      <c r="G15" s="3" t="s">
        <v>345</v>
      </c>
      <c r="H15" s="2"/>
      <c r="I15" s="2"/>
      <c r="J15" s="2"/>
      <c r="K15" s="2"/>
      <c r="L15" s="2"/>
      <c r="M15" s="2"/>
      <c r="N15" s="3" t="s">
        <v>345</v>
      </c>
      <c r="O15" s="26"/>
      <c r="P15" s="26"/>
      <c r="Q15" s="26"/>
      <c r="R15" s="26"/>
      <c r="S15" s="26"/>
    </row>
    <row r="16" spans="2:19" ht="12.75">
      <c r="B16" s="2"/>
      <c r="C16" s="123" t="s">
        <v>40</v>
      </c>
      <c r="D16" s="124"/>
      <c r="E16" s="121" t="s">
        <v>264</v>
      </c>
      <c r="F16" s="122"/>
      <c r="G16" s="3"/>
      <c r="H16" s="2"/>
      <c r="I16" s="2"/>
      <c r="J16" s="125"/>
      <c r="K16" s="125"/>
      <c r="L16" s="126"/>
      <c r="M16" s="127"/>
      <c r="N16" s="3"/>
      <c r="O16" s="26"/>
      <c r="P16" s="26"/>
      <c r="S16" s="26"/>
    </row>
    <row r="17" spans="2:19" ht="12.75">
      <c r="B17" s="3">
        <v>1</v>
      </c>
      <c r="C17" s="37" t="s">
        <v>113</v>
      </c>
      <c r="D17" s="38">
        <v>10</v>
      </c>
      <c r="E17" s="39" t="s">
        <v>30</v>
      </c>
      <c r="F17" s="40">
        <v>26</v>
      </c>
      <c r="G17" s="3">
        <v>4</v>
      </c>
      <c r="H17" s="2"/>
      <c r="I17" s="3" t="s">
        <v>345</v>
      </c>
      <c r="J17" s="32"/>
      <c r="K17" s="3"/>
      <c r="L17" s="32"/>
      <c r="M17" s="3"/>
      <c r="N17" s="3" t="s">
        <v>345</v>
      </c>
      <c r="O17" s="26"/>
      <c r="P17" s="26"/>
      <c r="S17" s="26"/>
    </row>
    <row r="18" spans="2:19" ht="12.75">
      <c r="B18" s="3">
        <v>1</v>
      </c>
      <c r="C18" s="37" t="s">
        <v>14</v>
      </c>
      <c r="D18" s="38">
        <v>2</v>
      </c>
      <c r="E18" s="39" t="s">
        <v>95</v>
      </c>
      <c r="F18" s="40">
        <v>34</v>
      </c>
      <c r="G18" s="3">
        <v>4</v>
      </c>
      <c r="H18" s="2"/>
      <c r="I18" s="3" t="s">
        <v>345</v>
      </c>
      <c r="J18" s="32"/>
      <c r="K18" s="3"/>
      <c r="L18" s="32"/>
      <c r="M18" s="3"/>
      <c r="N18" s="3" t="s">
        <v>345</v>
      </c>
      <c r="O18" s="26"/>
      <c r="P18" s="26"/>
      <c r="S18" s="26"/>
    </row>
    <row r="19" spans="2:19" ht="12.75">
      <c r="B19" s="3">
        <v>1</v>
      </c>
      <c r="C19" s="41" t="s">
        <v>339</v>
      </c>
      <c r="D19" s="42">
        <v>10</v>
      </c>
      <c r="E19" s="43" t="s">
        <v>258</v>
      </c>
      <c r="F19" s="44">
        <v>26</v>
      </c>
      <c r="G19" s="3">
        <v>4</v>
      </c>
      <c r="H19" s="2"/>
      <c r="I19" s="3" t="s">
        <v>345</v>
      </c>
      <c r="J19" s="32"/>
      <c r="K19" s="3"/>
      <c r="L19" s="32"/>
      <c r="M19" s="3"/>
      <c r="N19" s="3" t="s">
        <v>345</v>
      </c>
      <c r="O19" s="26"/>
      <c r="P19" s="26"/>
      <c r="S19" s="26"/>
    </row>
    <row r="20" spans="2:7" ht="12.75">
      <c r="B20" s="3"/>
      <c r="C20" s="26"/>
      <c r="D20" s="26"/>
      <c r="E20" s="61"/>
      <c r="F20" s="26"/>
      <c r="G20" s="26"/>
    </row>
    <row r="21" spans="2:18" ht="12.75">
      <c r="B21" s="3"/>
      <c r="E21" s="61"/>
      <c r="K21" s="16"/>
      <c r="L21" s="26"/>
      <c r="M21" s="26"/>
      <c r="Q21" s="26" t="s">
        <v>95</v>
      </c>
      <c r="R21" s="26">
        <v>17</v>
      </c>
    </row>
    <row r="22" spans="2:18" ht="12.75">
      <c r="B22" s="3"/>
      <c r="E22" s="61"/>
      <c r="Q22" s="61" t="s">
        <v>335</v>
      </c>
      <c r="R22" s="26">
        <v>17</v>
      </c>
    </row>
    <row r="23" spans="2:18" ht="12.75">
      <c r="B23" s="3"/>
      <c r="E23" s="61"/>
      <c r="Q23" s="61" t="s">
        <v>30</v>
      </c>
      <c r="R23" s="26">
        <v>14</v>
      </c>
    </row>
    <row r="24" spans="2:18" ht="13.5" customHeight="1">
      <c r="B24" s="3"/>
      <c r="Q24" s="61" t="s">
        <v>342</v>
      </c>
      <c r="R24" s="26">
        <v>11</v>
      </c>
    </row>
    <row r="25" spans="2:18" ht="12.75">
      <c r="B25" s="3"/>
      <c r="Q25" s="61" t="s">
        <v>14</v>
      </c>
      <c r="R25" s="26">
        <v>11</v>
      </c>
    </row>
    <row r="26" spans="2:18" ht="12.75">
      <c r="B26" s="3"/>
      <c r="Q26" s="61" t="s">
        <v>113</v>
      </c>
      <c r="R26" s="26">
        <v>5</v>
      </c>
    </row>
    <row r="27" ht="12.75">
      <c r="B27" s="3"/>
    </row>
  </sheetData>
  <sheetProtection selectLockedCells="1" selectUnlockedCells="1"/>
  <mergeCells count="30">
    <mergeCell ref="Q5:Q6"/>
    <mergeCell ref="V5:V6"/>
    <mergeCell ref="Z5:Z6"/>
    <mergeCell ref="AA5:AA6"/>
    <mergeCell ref="W5:W6"/>
    <mergeCell ref="X5:X6"/>
    <mergeCell ref="Y5:Y6"/>
    <mergeCell ref="R5:R6"/>
    <mergeCell ref="S5:S6"/>
    <mergeCell ref="T5:T6"/>
    <mergeCell ref="AF5:AF6"/>
    <mergeCell ref="AB5:AB6"/>
    <mergeCell ref="AC5:AC6"/>
    <mergeCell ref="AD5:AD6"/>
    <mergeCell ref="AE5:AE6"/>
    <mergeCell ref="U5:U6"/>
    <mergeCell ref="C1:O1"/>
    <mergeCell ref="C10:D10"/>
    <mergeCell ref="E10:F10"/>
    <mergeCell ref="J10:K10"/>
    <mergeCell ref="C4:D4"/>
    <mergeCell ref="E4:F4"/>
    <mergeCell ref="E16:F16"/>
    <mergeCell ref="C16:D16"/>
    <mergeCell ref="L4:M4"/>
    <mergeCell ref="C2:L2"/>
    <mergeCell ref="J4:K4"/>
    <mergeCell ref="J16:K16"/>
    <mergeCell ref="L10:M10"/>
    <mergeCell ref="L16:M16"/>
  </mergeCells>
  <conditionalFormatting sqref="M1:O3 F1:H3 F28:H65536 M28:O65536">
    <cfRule type="cellIs" priority="19" dxfId="2" operator="greaterThan" stopIfTrue="1">
      <formula>D1</formula>
    </cfRule>
    <cfRule type="cellIs" priority="20" dxfId="1" operator="lessThan" stopIfTrue="1">
      <formula>D1</formula>
    </cfRule>
    <cfRule type="cellIs" priority="21" dxfId="0" operator="equal" stopIfTrue="1">
      <formula>D1</formula>
    </cfRule>
  </conditionalFormatting>
  <conditionalFormatting sqref="D3 K1:K3 D1 D28:D65536 K28:K65536">
    <cfRule type="cellIs" priority="22" dxfId="2" operator="greaterThan" stopIfTrue="1">
      <formula>F1</formula>
    </cfRule>
    <cfRule type="cellIs" priority="23" dxfId="1" operator="lessThan" stopIfTrue="1">
      <formula>F1</formula>
    </cfRule>
    <cfRule type="cellIs" priority="24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conditionalFormatting sqref="C21:C27">
    <cfRule type="cellIs" priority="34" dxfId="2" operator="greaterThan" stopIfTrue="1">
      <formula>Honneur!#REF!</formula>
    </cfRule>
    <cfRule type="cellIs" priority="35" dxfId="1" operator="lessThan" stopIfTrue="1">
      <formula>Honneur!#REF!</formula>
    </cfRule>
    <cfRule type="cellIs" priority="36" dxfId="0" operator="equal" stopIfTrue="1">
      <formula>Honneur!#REF!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4" tint="0.39998000860214233"/>
    <pageSetUpPr fitToPage="1"/>
  </sheetPr>
  <dimension ref="B1:AF31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2.28125" style="17" customWidth="1"/>
    <col min="2" max="2" width="4.140625" style="17" customWidth="1"/>
    <col min="3" max="3" width="15.7109375" style="17" customWidth="1"/>
    <col min="4" max="4" width="4.7109375" style="17" customWidth="1"/>
    <col min="5" max="5" width="15.7109375" style="17" customWidth="1"/>
    <col min="6" max="6" width="4.57421875" style="17" customWidth="1"/>
    <col min="7" max="7" width="2.57421875" style="17" customWidth="1"/>
    <col min="8" max="8" width="2.421875" style="17" customWidth="1"/>
    <col min="9" max="9" width="3.00390625" style="17" customWidth="1"/>
    <col min="10" max="10" width="15.7109375" style="17" customWidth="1"/>
    <col min="11" max="11" width="4.7109375" style="17" customWidth="1"/>
    <col min="12" max="12" width="15.7109375" style="17" customWidth="1"/>
    <col min="13" max="13" width="4.28125" style="17" customWidth="1"/>
    <col min="14" max="14" width="5.140625" style="17" customWidth="1"/>
    <col min="15" max="15" width="2.28125" style="17" customWidth="1"/>
    <col min="16" max="16" width="3.7109375" style="17" customWidth="1"/>
    <col min="17" max="17" width="16.140625" style="17" bestFit="1" customWidth="1"/>
    <col min="18" max="29" width="3.7109375" style="17" customWidth="1"/>
    <col min="30" max="30" width="4.28125" style="17" customWidth="1"/>
    <col min="31" max="31" width="7.00390625" style="17" customWidth="1"/>
    <col min="32" max="32" width="4.7109375" style="17" customWidth="1"/>
    <col min="33" max="33" width="11.421875" style="17" customWidth="1"/>
    <col min="34" max="16384" width="11.421875" style="17" customWidth="1"/>
  </cols>
  <sheetData>
    <row r="1" spans="3:15" ht="20.25">
      <c r="C1" s="133" t="s">
        <v>259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3:15" ht="20.25" customHeight="1">
      <c r="C2" s="133" t="s">
        <v>48</v>
      </c>
      <c r="D2" s="133"/>
      <c r="E2" s="133"/>
      <c r="F2" s="133"/>
      <c r="G2" s="133"/>
      <c r="H2" s="133"/>
      <c r="I2" s="133"/>
      <c r="J2" s="133"/>
      <c r="K2" s="133"/>
      <c r="L2" s="133"/>
      <c r="M2" s="28"/>
      <c r="N2" s="28"/>
      <c r="O2" s="28"/>
    </row>
    <row r="3" ht="15" customHeight="1"/>
    <row r="4" spans="2:32" ht="12.75">
      <c r="B4" s="2"/>
      <c r="C4" s="123" t="s">
        <v>36</v>
      </c>
      <c r="D4" s="124"/>
      <c r="E4" s="121">
        <v>44442</v>
      </c>
      <c r="F4" s="122"/>
      <c r="G4" s="2"/>
      <c r="H4" s="2"/>
      <c r="I4" s="2"/>
      <c r="J4" s="123" t="s">
        <v>37</v>
      </c>
      <c r="K4" s="124"/>
      <c r="L4" s="121">
        <v>44449</v>
      </c>
      <c r="M4" s="122"/>
      <c r="N4" s="2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2:32" ht="12.75">
      <c r="B5" s="3">
        <v>1</v>
      </c>
      <c r="C5" s="37" t="s">
        <v>7</v>
      </c>
      <c r="D5" s="60">
        <v>14</v>
      </c>
      <c r="E5" s="39" t="s">
        <v>5</v>
      </c>
      <c r="F5" s="40">
        <v>22</v>
      </c>
      <c r="G5" s="3">
        <v>4</v>
      </c>
      <c r="H5" s="2"/>
      <c r="I5" s="3">
        <v>1</v>
      </c>
      <c r="J5" s="37" t="s">
        <v>5</v>
      </c>
      <c r="K5" s="38">
        <v>16</v>
      </c>
      <c r="L5" s="39" t="s">
        <v>255</v>
      </c>
      <c r="M5" s="40">
        <v>20</v>
      </c>
      <c r="N5" s="3">
        <v>4</v>
      </c>
      <c r="Q5" s="134" t="s">
        <v>46</v>
      </c>
      <c r="R5" s="132">
        <v>1</v>
      </c>
      <c r="S5" s="128">
        <v>2</v>
      </c>
      <c r="T5" s="128">
        <v>3</v>
      </c>
      <c r="U5" s="128">
        <v>4</v>
      </c>
      <c r="V5" s="128">
        <v>5</v>
      </c>
      <c r="W5" s="128">
        <v>6</v>
      </c>
      <c r="X5" s="128">
        <v>7</v>
      </c>
      <c r="Y5" s="128">
        <v>8</v>
      </c>
      <c r="Z5" s="129" t="s">
        <v>47</v>
      </c>
      <c r="AA5" s="131" t="s">
        <v>0</v>
      </c>
      <c r="AB5" s="131" t="s">
        <v>1</v>
      </c>
      <c r="AC5" s="131" t="s">
        <v>2</v>
      </c>
      <c r="AD5" s="128" t="s">
        <v>2</v>
      </c>
      <c r="AE5" s="128" t="s">
        <v>3</v>
      </c>
      <c r="AF5" s="131" t="s">
        <v>4</v>
      </c>
    </row>
    <row r="6" spans="2:32" ht="12.75">
      <c r="B6" s="3">
        <v>1</v>
      </c>
      <c r="C6" s="37" t="s">
        <v>255</v>
      </c>
      <c r="D6" s="38">
        <v>16</v>
      </c>
      <c r="E6" s="39" t="s">
        <v>340</v>
      </c>
      <c r="F6" s="40">
        <v>20</v>
      </c>
      <c r="G6" s="3">
        <v>4</v>
      </c>
      <c r="H6" s="2"/>
      <c r="I6" s="3">
        <v>2</v>
      </c>
      <c r="J6" s="37" t="s">
        <v>109</v>
      </c>
      <c r="K6" s="38">
        <v>18</v>
      </c>
      <c r="L6" s="39" t="s">
        <v>7</v>
      </c>
      <c r="M6" s="40">
        <v>18</v>
      </c>
      <c r="N6" s="3">
        <v>2</v>
      </c>
      <c r="Q6" s="135"/>
      <c r="R6" s="132"/>
      <c r="S6" s="128"/>
      <c r="T6" s="128"/>
      <c r="U6" s="128"/>
      <c r="V6" s="128"/>
      <c r="W6" s="128"/>
      <c r="X6" s="128"/>
      <c r="Y6" s="128"/>
      <c r="Z6" s="130"/>
      <c r="AA6" s="131"/>
      <c r="AB6" s="131"/>
      <c r="AC6" s="131"/>
      <c r="AD6" s="128"/>
      <c r="AE6" s="128"/>
      <c r="AF6" s="131"/>
    </row>
    <row r="7" spans="2:32" ht="12.75">
      <c r="B7" s="3">
        <v>4</v>
      </c>
      <c r="C7" s="41" t="s">
        <v>28</v>
      </c>
      <c r="D7" s="42">
        <v>20</v>
      </c>
      <c r="E7" s="43" t="s">
        <v>109</v>
      </c>
      <c r="F7" s="44">
        <v>16</v>
      </c>
      <c r="G7" s="3">
        <v>1</v>
      </c>
      <c r="H7" s="2"/>
      <c r="I7" s="3">
        <v>4</v>
      </c>
      <c r="J7" s="41" t="s">
        <v>340</v>
      </c>
      <c r="K7" s="42">
        <v>30</v>
      </c>
      <c r="L7" s="43" t="s">
        <v>28</v>
      </c>
      <c r="M7" s="44">
        <v>6</v>
      </c>
      <c r="N7" s="3">
        <v>1</v>
      </c>
      <c r="P7" s="29">
        <v>1</v>
      </c>
      <c r="Q7" s="30" t="s">
        <v>7</v>
      </c>
      <c r="R7" s="5">
        <v>1</v>
      </c>
      <c r="S7" s="5">
        <v>2</v>
      </c>
      <c r="T7" s="5">
        <v>2</v>
      </c>
      <c r="U7" s="5">
        <v>4</v>
      </c>
      <c r="V7" s="5">
        <v>1</v>
      </c>
      <c r="W7" s="5"/>
      <c r="X7" s="19"/>
      <c r="Y7" s="19"/>
      <c r="Z7" s="20">
        <v>10</v>
      </c>
      <c r="AA7" s="20">
        <v>1</v>
      </c>
      <c r="AB7" s="20">
        <v>2</v>
      </c>
      <c r="AC7" s="20">
        <v>2</v>
      </c>
      <c r="AD7" s="19">
        <v>82</v>
      </c>
      <c r="AE7" s="19">
        <v>98</v>
      </c>
      <c r="AF7" s="21">
        <v>-16</v>
      </c>
    </row>
    <row r="8" spans="2:32" ht="12.75">
      <c r="B8" s="3" t="s">
        <v>345</v>
      </c>
      <c r="C8" s="32"/>
      <c r="D8" s="3"/>
      <c r="E8" s="32"/>
      <c r="F8" s="3"/>
      <c r="G8" s="3" t="s">
        <v>345</v>
      </c>
      <c r="H8" s="2"/>
      <c r="I8" s="3" t="s">
        <v>345</v>
      </c>
      <c r="J8" s="32"/>
      <c r="K8" s="3"/>
      <c r="L8" s="32"/>
      <c r="M8" s="3"/>
      <c r="N8" s="3" t="s">
        <v>345</v>
      </c>
      <c r="P8" s="29">
        <v>2</v>
      </c>
      <c r="Q8" s="30" t="s">
        <v>255</v>
      </c>
      <c r="R8" s="5">
        <v>1</v>
      </c>
      <c r="S8" s="5">
        <v>4</v>
      </c>
      <c r="T8" s="5">
        <v>1</v>
      </c>
      <c r="U8" s="5">
        <v>1</v>
      </c>
      <c r="V8" s="5" t="s">
        <v>345</v>
      </c>
      <c r="W8" s="5"/>
      <c r="X8" s="19"/>
      <c r="Y8" s="19"/>
      <c r="Z8" s="20">
        <v>7</v>
      </c>
      <c r="AA8" s="20">
        <v>1</v>
      </c>
      <c r="AB8" s="20">
        <v>0</v>
      </c>
      <c r="AC8" s="20">
        <v>3</v>
      </c>
      <c r="AD8" s="19">
        <v>58</v>
      </c>
      <c r="AE8" s="19">
        <v>86</v>
      </c>
      <c r="AF8" s="21">
        <v>-28</v>
      </c>
    </row>
    <row r="9" spans="2:3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9">
        <v>3</v>
      </c>
      <c r="Q9" s="30" t="s">
        <v>109</v>
      </c>
      <c r="R9" s="5">
        <v>1</v>
      </c>
      <c r="S9" s="5">
        <v>2</v>
      </c>
      <c r="T9" s="5">
        <v>4</v>
      </c>
      <c r="U9" s="5">
        <v>1</v>
      </c>
      <c r="V9" s="5" t="s">
        <v>345</v>
      </c>
      <c r="W9" s="5"/>
      <c r="X9" s="19"/>
      <c r="Y9" s="19"/>
      <c r="Z9" s="20">
        <v>8</v>
      </c>
      <c r="AA9" s="20">
        <v>1</v>
      </c>
      <c r="AB9" s="20">
        <v>1</v>
      </c>
      <c r="AC9" s="20">
        <v>2</v>
      </c>
      <c r="AD9" s="19">
        <v>78</v>
      </c>
      <c r="AE9" s="19">
        <v>66</v>
      </c>
      <c r="AF9" s="21">
        <v>12</v>
      </c>
    </row>
    <row r="10" spans="2:32" ht="12.75">
      <c r="B10" s="2"/>
      <c r="C10" s="123" t="s">
        <v>38</v>
      </c>
      <c r="D10" s="124"/>
      <c r="E10" s="121">
        <v>44456</v>
      </c>
      <c r="F10" s="122"/>
      <c r="G10" s="2"/>
      <c r="H10" s="2"/>
      <c r="I10" s="2"/>
      <c r="J10" s="123" t="s">
        <v>39</v>
      </c>
      <c r="K10" s="124"/>
      <c r="L10" s="121">
        <v>44463</v>
      </c>
      <c r="M10" s="122"/>
      <c r="N10" s="2"/>
      <c r="P10" s="29">
        <v>4</v>
      </c>
      <c r="Q10" s="30" t="s">
        <v>28</v>
      </c>
      <c r="R10" s="5">
        <v>4</v>
      </c>
      <c r="S10" s="5">
        <v>1</v>
      </c>
      <c r="T10" s="5">
        <v>4</v>
      </c>
      <c r="U10" s="5">
        <v>4</v>
      </c>
      <c r="V10" s="5">
        <v>4</v>
      </c>
      <c r="W10" s="5"/>
      <c r="X10" s="19"/>
      <c r="Y10" s="19"/>
      <c r="Z10" s="20">
        <v>17</v>
      </c>
      <c r="AA10" s="20">
        <v>4</v>
      </c>
      <c r="AB10" s="20">
        <v>0</v>
      </c>
      <c r="AC10" s="20">
        <v>1</v>
      </c>
      <c r="AD10" s="19">
        <v>104</v>
      </c>
      <c r="AE10" s="19">
        <v>76</v>
      </c>
      <c r="AF10" s="21">
        <v>28</v>
      </c>
    </row>
    <row r="11" spans="2:32" ht="12.75">
      <c r="B11" s="3">
        <v>4</v>
      </c>
      <c r="C11" s="50" t="s">
        <v>109</v>
      </c>
      <c r="D11" s="38">
        <v>28</v>
      </c>
      <c r="E11" s="51" t="s">
        <v>5</v>
      </c>
      <c r="F11" s="40">
        <v>8</v>
      </c>
      <c r="G11" s="3">
        <v>1</v>
      </c>
      <c r="H11" s="2"/>
      <c r="I11" s="3">
        <v>1</v>
      </c>
      <c r="J11" s="37" t="s">
        <v>5</v>
      </c>
      <c r="K11" s="38">
        <v>12</v>
      </c>
      <c r="L11" s="39" t="s">
        <v>28</v>
      </c>
      <c r="M11" s="40">
        <v>24</v>
      </c>
      <c r="N11" s="3">
        <v>4</v>
      </c>
      <c r="P11" s="29">
        <v>5</v>
      </c>
      <c r="Q11" s="30" t="s">
        <v>340</v>
      </c>
      <c r="R11" s="5">
        <v>4</v>
      </c>
      <c r="S11" s="5">
        <v>4</v>
      </c>
      <c r="T11" s="5">
        <v>2</v>
      </c>
      <c r="U11" s="5">
        <v>4</v>
      </c>
      <c r="V11" s="5">
        <v>4</v>
      </c>
      <c r="W11" s="5"/>
      <c r="X11" s="19"/>
      <c r="Y11" s="19"/>
      <c r="Z11" s="20">
        <v>18</v>
      </c>
      <c r="AA11" s="20">
        <v>4</v>
      </c>
      <c r="AB11" s="20">
        <v>1</v>
      </c>
      <c r="AC11" s="20">
        <v>0</v>
      </c>
      <c r="AD11" s="19">
        <v>124</v>
      </c>
      <c r="AE11" s="19">
        <v>56</v>
      </c>
      <c r="AF11" s="21">
        <v>68</v>
      </c>
    </row>
    <row r="12" spans="2:32" ht="12.75">
      <c r="B12" s="3">
        <v>4</v>
      </c>
      <c r="C12" s="37" t="s">
        <v>28</v>
      </c>
      <c r="D12" s="38">
        <v>22</v>
      </c>
      <c r="E12" s="51" t="s">
        <v>255</v>
      </c>
      <c r="F12" s="40">
        <v>14</v>
      </c>
      <c r="G12" s="3">
        <v>1</v>
      </c>
      <c r="H12" s="2"/>
      <c r="I12" s="3">
        <v>4</v>
      </c>
      <c r="J12" s="37" t="s">
        <v>340</v>
      </c>
      <c r="K12" s="38">
        <v>20</v>
      </c>
      <c r="L12" s="39" t="s">
        <v>109</v>
      </c>
      <c r="M12" s="40">
        <v>16</v>
      </c>
      <c r="N12" s="3">
        <v>1</v>
      </c>
      <c r="P12" s="29">
        <v>6</v>
      </c>
      <c r="Q12" s="30" t="s">
        <v>5</v>
      </c>
      <c r="R12" s="5">
        <v>4</v>
      </c>
      <c r="S12" s="5">
        <v>1</v>
      </c>
      <c r="T12" s="5">
        <v>1</v>
      </c>
      <c r="U12" s="5">
        <v>1</v>
      </c>
      <c r="V12" s="5">
        <v>1</v>
      </c>
      <c r="W12" s="5"/>
      <c r="X12" s="19"/>
      <c r="Y12" s="19"/>
      <c r="Z12" s="20">
        <v>8</v>
      </c>
      <c r="AA12" s="20">
        <v>1</v>
      </c>
      <c r="AB12" s="20">
        <v>0</v>
      </c>
      <c r="AC12" s="20">
        <v>4</v>
      </c>
      <c r="AD12" s="19">
        <v>58</v>
      </c>
      <c r="AE12" s="19">
        <v>122</v>
      </c>
      <c r="AF12" s="21">
        <v>-64</v>
      </c>
    </row>
    <row r="13" spans="2:32" ht="12.75">
      <c r="B13" s="3">
        <v>2</v>
      </c>
      <c r="C13" s="41" t="s">
        <v>7</v>
      </c>
      <c r="D13" s="42">
        <v>18</v>
      </c>
      <c r="E13" s="43" t="s">
        <v>340</v>
      </c>
      <c r="F13" s="44">
        <v>18</v>
      </c>
      <c r="G13" s="3">
        <v>2</v>
      </c>
      <c r="H13" s="2"/>
      <c r="I13" s="3">
        <v>1</v>
      </c>
      <c r="J13" s="41" t="s">
        <v>255</v>
      </c>
      <c r="K13" s="42">
        <v>8</v>
      </c>
      <c r="L13" s="43" t="s">
        <v>7</v>
      </c>
      <c r="M13" s="44">
        <v>28</v>
      </c>
      <c r="N13" s="3">
        <v>4</v>
      </c>
      <c r="P13" s="29">
        <v>7</v>
      </c>
      <c r="Q13" s="30">
        <v>0</v>
      </c>
      <c r="R13" s="19">
        <v>1</v>
      </c>
      <c r="S13" s="19">
        <v>2</v>
      </c>
      <c r="T13" s="19">
        <v>4</v>
      </c>
      <c r="U13" s="19">
        <v>1</v>
      </c>
      <c r="V13" s="19" t="s">
        <v>345</v>
      </c>
      <c r="W13" s="19"/>
      <c r="X13" s="19"/>
      <c r="Y13" s="19"/>
      <c r="Z13" s="20">
        <v>8</v>
      </c>
      <c r="AA13" s="20">
        <v>1</v>
      </c>
      <c r="AB13" s="20">
        <v>1</v>
      </c>
      <c r="AC13" s="20">
        <v>2</v>
      </c>
      <c r="AD13" s="19" t="e">
        <v>#REF!</v>
      </c>
      <c r="AE13" s="19" t="e">
        <v>#REF!</v>
      </c>
      <c r="AF13" s="21" t="e">
        <v>#REF!</v>
      </c>
    </row>
    <row r="14" spans="2:32" ht="12.75">
      <c r="B14" s="3" t="s">
        <v>345</v>
      </c>
      <c r="C14" s="32"/>
      <c r="D14" s="3"/>
      <c r="E14" s="32"/>
      <c r="F14" s="3"/>
      <c r="G14" s="3" t="s">
        <v>345</v>
      </c>
      <c r="H14" s="2"/>
      <c r="I14" s="3" t="s">
        <v>345</v>
      </c>
      <c r="J14" s="49"/>
      <c r="K14" s="3"/>
      <c r="L14" s="32"/>
      <c r="M14" s="3"/>
      <c r="N14" s="3" t="s">
        <v>345</v>
      </c>
      <c r="P14" s="29">
        <v>8</v>
      </c>
      <c r="Q14" s="30">
        <v>0</v>
      </c>
      <c r="R14" s="19" t="s">
        <v>345</v>
      </c>
      <c r="S14" s="19" t="s">
        <v>345</v>
      </c>
      <c r="T14" s="19" t="s">
        <v>345</v>
      </c>
      <c r="U14" s="19" t="s">
        <v>345</v>
      </c>
      <c r="V14" s="19"/>
      <c r="W14" s="19"/>
      <c r="X14" s="19"/>
      <c r="Y14" s="19"/>
      <c r="Z14" s="20">
        <v>0</v>
      </c>
      <c r="AA14" s="20">
        <v>0</v>
      </c>
      <c r="AB14" s="20">
        <v>0</v>
      </c>
      <c r="AC14" s="20">
        <v>0</v>
      </c>
      <c r="AD14" s="19" t="e">
        <v>#REF!</v>
      </c>
      <c r="AE14" s="19" t="e">
        <v>#REF!</v>
      </c>
      <c r="AF14" s="21" t="e">
        <v>#REF!</v>
      </c>
    </row>
    <row r="15" spans="2:25" ht="12.75">
      <c r="B15" s="2"/>
      <c r="C15" s="2"/>
      <c r="D15" s="2"/>
      <c r="E15" s="2"/>
      <c r="F15" s="2"/>
      <c r="G15" s="3" t="s">
        <v>345</v>
      </c>
      <c r="H15" s="2"/>
      <c r="I15" s="2"/>
      <c r="J15" s="2"/>
      <c r="K15" s="2"/>
      <c r="L15" s="2"/>
      <c r="M15" s="2"/>
      <c r="N15" s="3" t="s">
        <v>345</v>
      </c>
      <c r="Q15" s="18"/>
      <c r="R15" s="22"/>
      <c r="S15" s="22"/>
      <c r="T15" s="31"/>
      <c r="U15" s="22"/>
      <c r="V15" s="22"/>
      <c r="W15" s="22"/>
      <c r="X15" s="22"/>
      <c r="Y15" s="22"/>
    </row>
    <row r="16" spans="2:14" ht="12.75">
      <c r="B16" s="2"/>
      <c r="C16" s="123" t="s">
        <v>40</v>
      </c>
      <c r="D16" s="124"/>
      <c r="E16" s="121">
        <v>44477</v>
      </c>
      <c r="F16" s="122"/>
      <c r="G16" s="3"/>
      <c r="H16" s="2"/>
      <c r="I16" s="2"/>
      <c r="J16" s="125"/>
      <c r="K16" s="125"/>
      <c r="L16" s="126"/>
      <c r="M16" s="127"/>
      <c r="N16" s="3"/>
    </row>
    <row r="17" spans="2:17" ht="12.75">
      <c r="B17" s="3">
        <v>4</v>
      </c>
      <c r="C17" s="37" t="s">
        <v>340</v>
      </c>
      <c r="D17" s="38">
        <v>36</v>
      </c>
      <c r="E17" s="39" t="s">
        <v>5</v>
      </c>
      <c r="F17" s="40">
        <v>0</v>
      </c>
      <c r="G17" s="3">
        <v>1</v>
      </c>
      <c r="H17" s="2"/>
      <c r="I17" s="3" t="s">
        <v>345</v>
      </c>
      <c r="J17" s="32"/>
      <c r="K17" s="3"/>
      <c r="L17" s="32"/>
      <c r="M17" s="3"/>
      <c r="N17" s="3" t="s">
        <v>345</v>
      </c>
      <c r="Q17" s="70"/>
    </row>
    <row r="18" spans="2:17" ht="12.75">
      <c r="B18" s="3">
        <v>1</v>
      </c>
      <c r="C18" s="37" t="s">
        <v>7</v>
      </c>
      <c r="D18" s="38">
        <v>4</v>
      </c>
      <c r="E18" s="39" t="s">
        <v>28</v>
      </c>
      <c r="F18" s="40">
        <v>32</v>
      </c>
      <c r="G18" s="3">
        <v>4</v>
      </c>
      <c r="H18" s="2"/>
      <c r="I18" s="3" t="s">
        <v>345</v>
      </c>
      <c r="J18" s="32"/>
      <c r="K18" s="3"/>
      <c r="L18" s="32"/>
      <c r="M18" s="3"/>
      <c r="N18" s="3" t="s">
        <v>345</v>
      </c>
      <c r="Q18" s="70"/>
    </row>
    <row r="19" spans="2:17" ht="12.75">
      <c r="B19" s="3" t="s">
        <v>345</v>
      </c>
      <c r="C19" s="41" t="s">
        <v>109</v>
      </c>
      <c r="D19" s="42"/>
      <c r="E19" s="43" t="s">
        <v>255</v>
      </c>
      <c r="F19" s="44"/>
      <c r="G19" s="3" t="s">
        <v>345</v>
      </c>
      <c r="H19" s="2"/>
      <c r="I19" s="3" t="s">
        <v>345</v>
      </c>
      <c r="J19" s="32"/>
      <c r="K19" s="3"/>
      <c r="L19" s="32"/>
      <c r="M19" s="3"/>
      <c r="N19" s="3" t="s">
        <v>345</v>
      </c>
      <c r="Q19" s="70"/>
    </row>
    <row r="20" spans="4:17" ht="12.75">
      <c r="D20" s="64"/>
      <c r="Q20" s="70"/>
    </row>
    <row r="21" spans="4:18" ht="12.75">
      <c r="D21" s="64"/>
      <c r="Q21" s="18" t="s">
        <v>340</v>
      </c>
      <c r="R21" s="18">
        <v>18</v>
      </c>
    </row>
    <row r="22" spans="4:18" ht="12.75">
      <c r="D22" s="15"/>
      <c r="E22" s="18"/>
      <c r="F22" s="18"/>
      <c r="G22" s="18"/>
      <c r="H22" s="18"/>
      <c r="I22" s="18"/>
      <c r="Q22" s="17" t="s">
        <v>28</v>
      </c>
      <c r="R22" s="17">
        <v>17</v>
      </c>
    </row>
    <row r="23" spans="4:18" ht="12.75">
      <c r="D23" s="15"/>
      <c r="E23" s="18"/>
      <c r="F23" s="18"/>
      <c r="G23" s="18"/>
      <c r="H23" s="18"/>
      <c r="I23" s="18"/>
      <c r="Q23" s="17" t="s">
        <v>7</v>
      </c>
      <c r="R23" s="17">
        <v>10</v>
      </c>
    </row>
    <row r="24" spans="4:20" ht="12.75">
      <c r="D24" s="15"/>
      <c r="E24" s="18"/>
      <c r="F24" s="18"/>
      <c r="G24" s="18"/>
      <c r="H24" s="18"/>
      <c r="I24" s="18"/>
      <c r="J24" s="18"/>
      <c r="K24" s="18"/>
      <c r="L24" s="18"/>
      <c r="M24" s="22"/>
      <c r="N24" s="18"/>
      <c r="O24" s="18"/>
      <c r="P24" s="18"/>
      <c r="Q24" s="17" t="s">
        <v>109</v>
      </c>
      <c r="R24" s="17">
        <v>8</v>
      </c>
      <c r="S24" s="18"/>
      <c r="T24" s="18"/>
    </row>
    <row r="25" spans="4:20" ht="12.75">
      <c r="D25" s="15"/>
      <c r="E25" s="22"/>
      <c r="F25" s="22"/>
      <c r="G25" s="22"/>
      <c r="H25" s="22"/>
      <c r="I25" s="22"/>
      <c r="J25" s="22"/>
      <c r="K25" s="22"/>
      <c r="L25" s="22"/>
      <c r="M25" s="22"/>
      <c r="N25" s="18"/>
      <c r="O25" s="18"/>
      <c r="P25" s="18"/>
      <c r="Q25" s="18" t="s">
        <v>5</v>
      </c>
      <c r="R25" s="18">
        <v>8</v>
      </c>
      <c r="S25" s="18"/>
      <c r="T25" s="18"/>
    </row>
    <row r="26" spans="4:20" ht="12.75">
      <c r="D26" s="18"/>
      <c r="E26" s="22"/>
      <c r="F26" s="22"/>
      <c r="G26" s="22"/>
      <c r="H26" s="22"/>
      <c r="I26" s="22"/>
      <c r="J26" s="22"/>
      <c r="K26" s="22"/>
      <c r="L26" s="22"/>
      <c r="M26" s="22"/>
      <c r="N26" s="18"/>
      <c r="O26" s="18"/>
      <c r="P26" s="18"/>
      <c r="Q26" s="17" t="s">
        <v>255</v>
      </c>
      <c r="R26" s="17">
        <v>7</v>
      </c>
      <c r="S26" s="18"/>
      <c r="T26" s="18"/>
    </row>
    <row r="27" spans="5:18" ht="12.75">
      <c r="E27" s="22"/>
      <c r="F27" s="22"/>
      <c r="G27" s="22"/>
      <c r="H27" s="22"/>
      <c r="I27" s="22"/>
      <c r="J27" s="22"/>
      <c r="K27" s="22"/>
      <c r="Q27" s="18"/>
      <c r="R27" s="18"/>
    </row>
    <row r="29" ht="15" customHeight="1"/>
    <row r="31" spans="3:5" ht="12.75">
      <c r="C31" s="18"/>
      <c r="E31" s="18"/>
    </row>
  </sheetData>
  <sheetProtection selectLockedCells="1" selectUnlockedCells="1"/>
  <mergeCells count="30">
    <mergeCell ref="J16:K16"/>
    <mergeCell ref="C4:D4"/>
    <mergeCell ref="E4:F4"/>
    <mergeCell ref="R5:R6"/>
    <mergeCell ref="C1:O1"/>
    <mergeCell ref="J4:K4"/>
    <mergeCell ref="Q5:Q6"/>
    <mergeCell ref="C2:L2"/>
    <mergeCell ref="E16:F16"/>
    <mergeCell ref="L16:M16"/>
    <mergeCell ref="C10:D10"/>
    <mergeCell ref="L4:M4"/>
    <mergeCell ref="C16:D16"/>
    <mergeCell ref="Z5:Z6"/>
    <mergeCell ref="AF5:AF6"/>
    <mergeCell ref="AB5:AB6"/>
    <mergeCell ref="AC5:AC6"/>
    <mergeCell ref="AD5:AD6"/>
    <mergeCell ref="AE5:AE6"/>
    <mergeCell ref="AA5:AA6"/>
    <mergeCell ref="Y5:Y6"/>
    <mergeCell ref="S5:S6"/>
    <mergeCell ref="T5:T6"/>
    <mergeCell ref="E10:F10"/>
    <mergeCell ref="L10:M10"/>
    <mergeCell ref="V5:V6"/>
    <mergeCell ref="W5:W6"/>
    <mergeCell ref="X5:X6"/>
    <mergeCell ref="U5:U6"/>
    <mergeCell ref="J10:K10"/>
  </mergeCells>
  <conditionalFormatting sqref="M1:O3 F1:H3 F28:H65536 M28:O65536">
    <cfRule type="cellIs" priority="31" dxfId="2" operator="greaterThan" stopIfTrue="1">
      <formula>D1</formula>
    </cfRule>
    <cfRule type="cellIs" priority="32" dxfId="1" operator="lessThan" stopIfTrue="1">
      <formula>D1</formula>
    </cfRule>
    <cfRule type="cellIs" priority="33" dxfId="0" operator="equal" stopIfTrue="1">
      <formula>D1</formula>
    </cfRule>
  </conditionalFormatting>
  <conditionalFormatting sqref="D3 K1:K3 D1 K28:K65536 D28:D65536">
    <cfRule type="cellIs" priority="34" dxfId="2" operator="greaterThan" stopIfTrue="1">
      <formula>F1</formula>
    </cfRule>
    <cfRule type="cellIs" priority="35" dxfId="1" operator="lessThan" stopIfTrue="1">
      <formula>F1</formula>
    </cfRule>
    <cfRule type="cellIs" priority="36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conditionalFormatting sqref="B27">
    <cfRule type="cellIs" priority="37" dxfId="2" operator="greaterThan" stopIfTrue="1">
      <formula>'Promotion 1'!#REF!</formula>
    </cfRule>
    <cfRule type="cellIs" priority="38" dxfId="1" operator="lessThan" stopIfTrue="1">
      <formula>'Promotion 1'!#REF!</formula>
    </cfRule>
    <cfRule type="cellIs" priority="39" dxfId="0" operator="equal" stopIfTrue="1">
      <formula>'Promotion 1'!#REF!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>
    <tabColor theme="4" tint="0.39998000860214233"/>
    <pageSetUpPr fitToPage="1"/>
  </sheetPr>
  <dimension ref="A1:AF29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2" width="2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30" width="3.7109375" style="1" customWidth="1"/>
    <col min="31" max="31" width="6.00390625" style="1" customWidth="1"/>
    <col min="32" max="32" width="4.7109375" style="1" customWidth="1"/>
    <col min="33" max="33" width="11.421875" style="1" customWidth="1"/>
    <col min="34" max="16384" width="11.421875" style="1" customWidth="1"/>
  </cols>
  <sheetData>
    <row r="1" spans="3:15" ht="20.25">
      <c r="C1" s="120" t="s">
        <v>259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3:15" ht="20.25" customHeight="1">
      <c r="C2" s="120" t="s">
        <v>49</v>
      </c>
      <c r="D2" s="120"/>
      <c r="E2" s="120"/>
      <c r="F2" s="120"/>
      <c r="G2" s="120"/>
      <c r="H2" s="120"/>
      <c r="I2" s="120"/>
      <c r="J2" s="120"/>
      <c r="K2" s="120"/>
      <c r="L2" s="120"/>
      <c r="M2" s="23"/>
      <c r="N2" s="23"/>
      <c r="O2" s="23"/>
    </row>
    <row r="3" ht="15" customHeight="1"/>
    <row r="4" spans="1:14" ht="12.75">
      <c r="A4" s="2"/>
      <c r="B4" s="2"/>
      <c r="C4" s="123" t="s">
        <v>36</v>
      </c>
      <c r="D4" s="124"/>
      <c r="E4" s="121">
        <v>44442</v>
      </c>
      <c r="F4" s="122"/>
      <c r="G4" s="2"/>
      <c r="H4" s="2"/>
      <c r="I4" s="2"/>
      <c r="J4" s="123" t="s">
        <v>37</v>
      </c>
      <c r="K4" s="124"/>
      <c r="L4" s="121">
        <v>44449</v>
      </c>
      <c r="M4" s="122"/>
      <c r="N4" s="2"/>
    </row>
    <row r="5" spans="1:32" ht="12.75">
      <c r="A5" s="16"/>
      <c r="B5" s="3">
        <v>4</v>
      </c>
      <c r="C5" s="37" t="s">
        <v>103</v>
      </c>
      <c r="D5" s="60">
        <v>22</v>
      </c>
      <c r="E5" s="39" t="s">
        <v>8</v>
      </c>
      <c r="F5" s="40">
        <v>14</v>
      </c>
      <c r="G5" s="3">
        <v>1</v>
      </c>
      <c r="H5" s="2"/>
      <c r="I5" s="3">
        <v>1</v>
      </c>
      <c r="J5" s="37" t="s">
        <v>8</v>
      </c>
      <c r="K5" s="38">
        <v>4</v>
      </c>
      <c r="L5" s="39" t="s">
        <v>256</v>
      </c>
      <c r="M5" s="40">
        <v>32</v>
      </c>
      <c r="N5" s="3">
        <v>4</v>
      </c>
      <c r="Q5" s="138" t="s">
        <v>46</v>
      </c>
      <c r="R5" s="112">
        <v>1</v>
      </c>
      <c r="S5" s="112">
        <v>2</v>
      </c>
      <c r="T5" s="112">
        <v>3</v>
      </c>
      <c r="U5" s="112">
        <v>4</v>
      </c>
      <c r="V5" s="112">
        <v>5</v>
      </c>
      <c r="W5" s="112">
        <v>6</v>
      </c>
      <c r="X5" s="112">
        <v>7</v>
      </c>
      <c r="Y5" s="112">
        <v>8</v>
      </c>
      <c r="Z5" s="136" t="s">
        <v>47</v>
      </c>
      <c r="AA5" s="118" t="s">
        <v>0</v>
      </c>
      <c r="AB5" s="118" t="s">
        <v>1</v>
      </c>
      <c r="AC5" s="118" t="s">
        <v>2</v>
      </c>
      <c r="AD5" s="112" t="s">
        <v>2</v>
      </c>
      <c r="AE5" s="112" t="s">
        <v>3</v>
      </c>
      <c r="AF5" s="113" t="s">
        <v>4</v>
      </c>
    </row>
    <row r="6" spans="1:32" ht="12.75">
      <c r="A6" s="16"/>
      <c r="B6" s="3">
        <v>1</v>
      </c>
      <c r="C6" s="37" t="s">
        <v>256</v>
      </c>
      <c r="D6" s="38">
        <v>14</v>
      </c>
      <c r="E6" s="39" t="s">
        <v>20</v>
      </c>
      <c r="F6" s="40">
        <v>22</v>
      </c>
      <c r="G6" s="3">
        <v>4</v>
      </c>
      <c r="H6" s="2"/>
      <c r="I6" s="3">
        <v>4</v>
      </c>
      <c r="J6" s="37" t="s">
        <v>208</v>
      </c>
      <c r="K6" s="38">
        <v>32</v>
      </c>
      <c r="L6" s="39" t="s">
        <v>103</v>
      </c>
      <c r="M6" s="40">
        <v>4</v>
      </c>
      <c r="N6" s="3">
        <v>1</v>
      </c>
      <c r="Q6" s="139"/>
      <c r="R6" s="112"/>
      <c r="S6" s="112"/>
      <c r="T6" s="112"/>
      <c r="U6" s="112"/>
      <c r="V6" s="112"/>
      <c r="W6" s="112"/>
      <c r="X6" s="112"/>
      <c r="Y6" s="112"/>
      <c r="Z6" s="137"/>
      <c r="AA6" s="119"/>
      <c r="AB6" s="119"/>
      <c r="AC6" s="119"/>
      <c r="AD6" s="112"/>
      <c r="AE6" s="112"/>
      <c r="AF6" s="113"/>
    </row>
    <row r="7" spans="1:32" ht="12.75">
      <c r="A7" s="16"/>
      <c r="B7" s="3">
        <v>4</v>
      </c>
      <c r="C7" s="41" t="s">
        <v>341</v>
      </c>
      <c r="D7" s="42">
        <v>28</v>
      </c>
      <c r="E7" s="43" t="s">
        <v>208</v>
      </c>
      <c r="F7" s="44">
        <v>8</v>
      </c>
      <c r="G7" s="3">
        <v>1</v>
      </c>
      <c r="H7" s="2"/>
      <c r="I7" s="3">
        <v>4</v>
      </c>
      <c r="J7" s="41" t="s">
        <v>20</v>
      </c>
      <c r="K7" s="42">
        <v>30</v>
      </c>
      <c r="L7" s="43" t="s">
        <v>341</v>
      </c>
      <c r="M7" s="44">
        <v>6</v>
      </c>
      <c r="N7" s="3">
        <v>1</v>
      </c>
      <c r="P7" s="25">
        <v>1</v>
      </c>
      <c r="Q7" s="24" t="s">
        <v>103</v>
      </c>
      <c r="R7" s="5">
        <v>4</v>
      </c>
      <c r="S7" s="5">
        <v>1</v>
      </c>
      <c r="T7" s="5">
        <v>1</v>
      </c>
      <c r="U7" s="5">
        <v>1</v>
      </c>
      <c r="V7" s="5">
        <v>4</v>
      </c>
      <c r="W7" s="5"/>
      <c r="X7" s="5"/>
      <c r="Y7" s="5"/>
      <c r="Z7" s="6">
        <v>11</v>
      </c>
      <c r="AA7" s="6">
        <v>2</v>
      </c>
      <c r="AB7" s="6">
        <v>0</v>
      </c>
      <c r="AC7" s="6">
        <v>3</v>
      </c>
      <c r="AD7" s="5">
        <v>77</v>
      </c>
      <c r="AE7" s="5">
        <v>86</v>
      </c>
      <c r="AF7" s="7">
        <v>-9</v>
      </c>
    </row>
    <row r="8" spans="1:32" ht="12.75">
      <c r="A8" s="16"/>
      <c r="B8" s="3" t="s">
        <v>345</v>
      </c>
      <c r="C8" s="32"/>
      <c r="D8" s="3"/>
      <c r="E8" s="32"/>
      <c r="F8" s="3"/>
      <c r="G8" s="3" t="s">
        <v>345</v>
      </c>
      <c r="H8" s="2"/>
      <c r="I8" s="3" t="s">
        <v>345</v>
      </c>
      <c r="J8" s="32"/>
      <c r="K8" s="3"/>
      <c r="L8" s="32"/>
      <c r="M8" s="3"/>
      <c r="N8" s="3" t="s">
        <v>345</v>
      </c>
      <c r="P8" s="25">
        <v>2</v>
      </c>
      <c r="Q8" s="24" t="s">
        <v>256</v>
      </c>
      <c r="R8" s="5">
        <v>1</v>
      </c>
      <c r="S8" s="5">
        <v>4</v>
      </c>
      <c r="T8" s="5">
        <v>4</v>
      </c>
      <c r="U8" s="5">
        <v>4</v>
      </c>
      <c r="V8" s="5">
        <v>1</v>
      </c>
      <c r="W8" s="5"/>
      <c r="X8" s="5"/>
      <c r="Y8" s="5"/>
      <c r="Z8" s="6">
        <v>14</v>
      </c>
      <c r="AA8" s="6">
        <v>3</v>
      </c>
      <c r="AB8" s="6">
        <v>0</v>
      </c>
      <c r="AC8" s="6">
        <v>2</v>
      </c>
      <c r="AD8" s="5">
        <v>102</v>
      </c>
      <c r="AE8" s="5">
        <v>78</v>
      </c>
      <c r="AF8" s="7">
        <v>24</v>
      </c>
    </row>
    <row r="9" spans="1:3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5">
        <v>3</v>
      </c>
      <c r="Q9" s="24" t="s">
        <v>208</v>
      </c>
      <c r="R9" s="5">
        <v>1</v>
      </c>
      <c r="S9" s="5">
        <v>4</v>
      </c>
      <c r="T9" s="5">
        <v>4</v>
      </c>
      <c r="U9" s="5">
        <v>4</v>
      </c>
      <c r="V9" s="5">
        <v>4</v>
      </c>
      <c r="W9" s="5"/>
      <c r="X9" s="5"/>
      <c r="Y9" s="5"/>
      <c r="Z9" s="6">
        <v>17</v>
      </c>
      <c r="AA9" s="6">
        <v>4</v>
      </c>
      <c r="AB9" s="6">
        <v>0</v>
      </c>
      <c r="AC9" s="6">
        <v>1</v>
      </c>
      <c r="AD9" s="5">
        <v>112</v>
      </c>
      <c r="AE9" s="5">
        <v>68</v>
      </c>
      <c r="AF9" s="7">
        <v>44</v>
      </c>
    </row>
    <row r="10" spans="1:32" ht="12.75">
      <c r="A10" s="2"/>
      <c r="B10" s="2"/>
      <c r="C10" s="123" t="s">
        <v>38</v>
      </c>
      <c r="D10" s="124"/>
      <c r="E10" s="121">
        <v>44456</v>
      </c>
      <c r="F10" s="122"/>
      <c r="G10" s="2"/>
      <c r="H10" s="2"/>
      <c r="I10" s="2"/>
      <c r="J10" s="123" t="s">
        <v>39</v>
      </c>
      <c r="K10" s="124"/>
      <c r="L10" s="121">
        <v>44463</v>
      </c>
      <c r="M10" s="122"/>
      <c r="N10" s="2"/>
      <c r="P10" s="25">
        <v>4</v>
      </c>
      <c r="Q10" s="24" t="s">
        <v>341</v>
      </c>
      <c r="R10" s="5">
        <v>4</v>
      </c>
      <c r="S10" s="5">
        <v>1</v>
      </c>
      <c r="T10" s="5">
        <v>1</v>
      </c>
      <c r="U10" s="5">
        <v>1</v>
      </c>
      <c r="V10" s="5">
        <v>1</v>
      </c>
      <c r="W10" s="5"/>
      <c r="X10" s="5"/>
      <c r="Y10" s="5"/>
      <c r="Z10" s="6">
        <v>8</v>
      </c>
      <c r="AA10" s="6">
        <v>1</v>
      </c>
      <c r="AB10" s="6">
        <v>0</v>
      </c>
      <c r="AC10" s="6">
        <v>4</v>
      </c>
      <c r="AD10" s="5">
        <v>64</v>
      </c>
      <c r="AE10" s="5">
        <v>99</v>
      </c>
      <c r="AF10" s="7">
        <v>-35</v>
      </c>
    </row>
    <row r="11" spans="1:32" ht="12.75">
      <c r="A11" s="2"/>
      <c r="B11" s="3">
        <v>4</v>
      </c>
      <c r="C11" s="50" t="s">
        <v>208</v>
      </c>
      <c r="D11" s="38">
        <v>24</v>
      </c>
      <c r="E11" s="51" t="s">
        <v>8</v>
      </c>
      <c r="F11" s="40">
        <v>12</v>
      </c>
      <c r="G11" s="3">
        <v>1</v>
      </c>
      <c r="H11" s="2"/>
      <c r="I11" s="3">
        <v>4</v>
      </c>
      <c r="J11" s="37" t="s">
        <v>8</v>
      </c>
      <c r="K11" s="38">
        <v>22</v>
      </c>
      <c r="L11" s="39" t="s">
        <v>341</v>
      </c>
      <c r="M11" s="40">
        <v>14</v>
      </c>
      <c r="N11" s="3">
        <v>1</v>
      </c>
      <c r="P11" s="25">
        <v>5</v>
      </c>
      <c r="Q11" s="24" t="s">
        <v>20</v>
      </c>
      <c r="R11" s="5">
        <v>4</v>
      </c>
      <c r="S11" s="5">
        <v>4</v>
      </c>
      <c r="T11" s="5">
        <v>4</v>
      </c>
      <c r="U11" s="5">
        <v>1</v>
      </c>
      <c r="V11" s="5">
        <v>1</v>
      </c>
      <c r="W11" s="5"/>
      <c r="X11" s="5"/>
      <c r="Y11" s="5"/>
      <c r="Z11" s="6">
        <v>14</v>
      </c>
      <c r="AA11" s="6">
        <v>3</v>
      </c>
      <c r="AB11" s="6">
        <v>0</v>
      </c>
      <c r="AC11" s="6">
        <v>2</v>
      </c>
      <c r="AD11" s="5">
        <v>92</v>
      </c>
      <c r="AE11" s="5">
        <v>88</v>
      </c>
      <c r="AF11" s="7">
        <v>4</v>
      </c>
    </row>
    <row r="12" spans="1:32" ht="12.75">
      <c r="A12" s="2"/>
      <c r="B12" s="3">
        <v>1</v>
      </c>
      <c r="C12" s="37" t="s">
        <v>341</v>
      </c>
      <c r="D12" s="38">
        <v>16</v>
      </c>
      <c r="E12" s="51" t="s">
        <v>256</v>
      </c>
      <c r="F12" s="40">
        <v>20</v>
      </c>
      <c r="G12" s="3">
        <v>4</v>
      </c>
      <c r="H12" s="2"/>
      <c r="I12" s="3">
        <v>1</v>
      </c>
      <c r="J12" s="37" t="s">
        <v>20</v>
      </c>
      <c r="K12" s="38">
        <v>8</v>
      </c>
      <c r="L12" s="39" t="s">
        <v>208</v>
      </c>
      <c r="M12" s="40">
        <v>28</v>
      </c>
      <c r="N12" s="3">
        <v>4</v>
      </c>
      <c r="P12" s="25">
        <v>6</v>
      </c>
      <c r="Q12" s="24" t="s">
        <v>8</v>
      </c>
      <c r="R12" s="5">
        <v>1</v>
      </c>
      <c r="S12" s="5">
        <v>1</v>
      </c>
      <c r="T12" s="5">
        <v>1</v>
      </c>
      <c r="U12" s="5">
        <v>4</v>
      </c>
      <c r="V12" s="5">
        <v>4</v>
      </c>
      <c r="W12" s="5"/>
      <c r="X12" s="5"/>
      <c r="Y12" s="5"/>
      <c r="Z12" s="6">
        <v>11</v>
      </c>
      <c r="AA12" s="6">
        <v>2</v>
      </c>
      <c r="AB12" s="6">
        <v>0</v>
      </c>
      <c r="AC12" s="6">
        <v>3</v>
      </c>
      <c r="AD12" s="5">
        <v>76</v>
      </c>
      <c r="AE12" s="5">
        <v>104</v>
      </c>
      <c r="AF12" s="9">
        <v>-28</v>
      </c>
    </row>
    <row r="13" spans="1:32" ht="12.75">
      <c r="A13" s="2"/>
      <c r="B13" s="3">
        <v>1</v>
      </c>
      <c r="C13" s="41" t="s">
        <v>103</v>
      </c>
      <c r="D13" s="42">
        <v>16</v>
      </c>
      <c r="E13" s="43" t="s">
        <v>20</v>
      </c>
      <c r="F13" s="44">
        <v>20</v>
      </c>
      <c r="G13" s="3">
        <v>4</v>
      </c>
      <c r="H13" s="2"/>
      <c r="I13" s="3">
        <v>4</v>
      </c>
      <c r="J13" s="41" t="s">
        <v>256</v>
      </c>
      <c r="K13" s="42">
        <v>20</v>
      </c>
      <c r="L13" s="43" t="s">
        <v>103</v>
      </c>
      <c r="M13" s="44">
        <v>16</v>
      </c>
      <c r="N13" s="3">
        <v>1</v>
      </c>
      <c r="P13" s="25">
        <v>7</v>
      </c>
      <c r="Q13" s="24">
        <v>0</v>
      </c>
      <c r="R13" s="5" t="s">
        <v>345</v>
      </c>
      <c r="S13" s="5">
        <v>1</v>
      </c>
      <c r="T13" s="5">
        <v>4</v>
      </c>
      <c r="U13" s="5">
        <v>1</v>
      </c>
      <c r="V13" s="5"/>
      <c r="W13" s="5"/>
      <c r="X13" s="5"/>
      <c r="Y13" s="5"/>
      <c r="Z13" s="6">
        <v>6</v>
      </c>
      <c r="AA13" s="6">
        <v>1</v>
      </c>
      <c r="AB13" s="6">
        <v>0</v>
      </c>
      <c r="AC13" s="6">
        <v>2</v>
      </c>
      <c r="AD13" s="5">
        <v>46</v>
      </c>
      <c r="AE13" s="5">
        <v>98</v>
      </c>
      <c r="AF13" s="9">
        <v>-52</v>
      </c>
    </row>
    <row r="14" spans="1:32" ht="12.75">
      <c r="A14" s="2"/>
      <c r="B14" s="3" t="s">
        <v>345</v>
      </c>
      <c r="C14" s="32"/>
      <c r="D14" s="3"/>
      <c r="E14" s="32"/>
      <c r="F14" s="3"/>
      <c r="G14" s="3" t="s">
        <v>345</v>
      </c>
      <c r="H14" s="2"/>
      <c r="I14" s="3" t="s">
        <v>345</v>
      </c>
      <c r="J14" s="49"/>
      <c r="K14" s="3"/>
      <c r="L14" s="32"/>
      <c r="M14" s="3"/>
      <c r="N14" s="3" t="s">
        <v>345</v>
      </c>
      <c r="P14" s="25">
        <v>8</v>
      </c>
      <c r="Q14" s="24">
        <v>0</v>
      </c>
      <c r="R14" s="5" t="s">
        <v>345</v>
      </c>
      <c r="S14" s="5" t="s">
        <v>345</v>
      </c>
      <c r="T14" s="5" t="s">
        <v>345</v>
      </c>
      <c r="U14" s="5" t="s">
        <v>345</v>
      </c>
      <c r="V14" s="5"/>
      <c r="W14" s="5"/>
      <c r="X14" s="5"/>
      <c r="Y14" s="5"/>
      <c r="Z14" s="6">
        <v>0</v>
      </c>
      <c r="AA14" s="6">
        <v>0</v>
      </c>
      <c r="AB14" s="6">
        <v>0</v>
      </c>
      <c r="AC14" s="6">
        <v>0</v>
      </c>
      <c r="AD14" s="5">
        <v>0</v>
      </c>
      <c r="AE14" s="5">
        <v>0</v>
      </c>
      <c r="AF14" s="9">
        <v>0</v>
      </c>
    </row>
    <row r="15" spans="1:32" ht="12.75">
      <c r="A15" s="2"/>
      <c r="B15" s="2"/>
      <c r="C15" s="2"/>
      <c r="D15" s="2"/>
      <c r="E15" s="2"/>
      <c r="F15" s="2"/>
      <c r="G15" s="3" t="s">
        <v>345</v>
      </c>
      <c r="H15" s="2"/>
      <c r="I15" s="2"/>
      <c r="J15" s="2"/>
      <c r="K15" s="2"/>
      <c r="L15" s="2"/>
      <c r="M15" s="2"/>
      <c r="N15" s="3" t="s">
        <v>345</v>
      </c>
      <c r="Q15" s="2"/>
      <c r="R15" s="26"/>
      <c r="S15" s="26"/>
      <c r="T15" s="27"/>
      <c r="U15" s="26"/>
      <c r="V15" s="26"/>
      <c r="W15" s="26"/>
      <c r="X15" s="26"/>
      <c r="Y15" s="26"/>
      <c r="Z15" s="2"/>
      <c r="AA15" s="2"/>
      <c r="AB15" s="2"/>
      <c r="AC15" s="2"/>
      <c r="AD15" s="2"/>
      <c r="AE15" s="2"/>
      <c r="AF15" s="2"/>
    </row>
    <row r="16" spans="1:32" ht="12.75">
      <c r="A16" s="2"/>
      <c r="B16" s="2"/>
      <c r="C16" s="123" t="s">
        <v>40</v>
      </c>
      <c r="D16" s="124"/>
      <c r="E16" s="121">
        <v>44477</v>
      </c>
      <c r="F16" s="122"/>
      <c r="G16" s="3"/>
      <c r="H16" s="2"/>
      <c r="I16" s="2"/>
      <c r="J16" s="125"/>
      <c r="K16" s="125"/>
      <c r="L16" s="126"/>
      <c r="M16" s="127"/>
      <c r="N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>
      <c r="A17" s="2"/>
      <c r="B17" s="3">
        <v>1</v>
      </c>
      <c r="C17" s="37" t="s">
        <v>20</v>
      </c>
      <c r="D17" s="38">
        <v>12</v>
      </c>
      <c r="E17" s="39" t="s">
        <v>8</v>
      </c>
      <c r="F17" s="40">
        <v>24</v>
      </c>
      <c r="G17" s="3">
        <v>4</v>
      </c>
      <c r="H17" s="2"/>
      <c r="I17" s="3" t="s">
        <v>345</v>
      </c>
      <c r="J17" s="32"/>
      <c r="K17" s="3"/>
      <c r="L17" s="32"/>
      <c r="M17" s="3"/>
      <c r="N17" s="3" t="s">
        <v>345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1" ht="12.75">
      <c r="A18" s="2"/>
      <c r="B18" s="3">
        <v>4</v>
      </c>
      <c r="C18" s="37" t="s">
        <v>103</v>
      </c>
      <c r="D18" s="38">
        <v>19</v>
      </c>
      <c r="E18" s="39" t="s">
        <v>341</v>
      </c>
      <c r="F18" s="40">
        <v>0</v>
      </c>
      <c r="G18" s="3">
        <v>1</v>
      </c>
      <c r="H18" s="2"/>
      <c r="I18" s="3" t="s">
        <v>345</v>
      </c>
      <c r="J18" s="32"/>
      <c r="K18" s="3"/>
      <c r="L18" s="32"/>
      <c r="M18" s="3"/>
      <c r="N18" s="3" t="s">
        <v>345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3">
        <v>4</v>
      </c>
      <c r="C19" s="41" t="s">
        <v>208</v>
      </c>
      <c r="D19" s="42">
        <v>20</v>
      </c>
      <c r="E19" s="43" t="s">
        <v>256</v>
      </c>
      <c r="F19" s="44">
        <v>16</v>
      </c>
      <c r="G19" s="3">
        <v>1</v>
      </c>
      <c r="H19" s="2"/>
      <c r="I19" s="3" t="s">
        <v>345</v>
      </c>
      <c r="J19" s="32"/>
      <c r="K19" s="3"/>
      <c r="L19" s="32"/>
      <c r="M19" s="3"/>
      <c r="N19" s="3" t="s">
        <v>345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5"/>
      <c r="AE19" s="2"/>
    </row>
    <row r="20" spans="1:31" ht="12.75">
      <c r="A20" s="2"/>
      <c r="B20" s="3"/>
      <c r="C20" s="32"/>
      <c r="D20" s="3"/>
      <c r="E20" s="32"/>
      <c r="F20" s="3"/>
      <c r="G20" s="3"/>
      <c r="H20" s="2"/>
      <c r="I20" s="3"/>
      <c r="J20" s="32"/>
      <c r="K20" s="3"/>
      <c r="L20" s="32"/>
      <c r="M20" s="3"/>
      <c r="N20" s="3"/>
      <c r="O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5"/>
      <c r="AE20" s="2"/>
    </row>
    <row r="21" spans="1:3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15" t="s">
        <v>208</v>
      </c>
      <c r="R21" s="2">
        <v>17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5"/>
      <c r="AE21" s="2"/>
    </row>
    <row r="22" spans="1:31" ht="12.75">
      <c r="A22" s="2"/>
      <c r="B22" s="2"/>
      <c r="C22" s="125"/>
      <c r="D22" s="125"/>
      <c r="E22" s="127"/>
      <c r="F22" s="127"/>
      <c r="G22" s="3"/>
      <c r="H22" s="2"/>
      <c r="I22" s="2"/>
      <c r="J22" s="125"/>
      <c r="K22" s="125"/>
      <c r="L22" s="127"/>
      <c r="M22" s="127"/>
      <c r="N22" s="2"/>
      <c r="O22" s="2"/>
      <c r="Q22" s="15" t="s">
        <v>20</v>
      </c>
      <c r="R22" s="2">
        <v>14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2"/>
      <c r="B23" s="3"/>
      <c r="C23" s="32"/>
      <c r="D23" s="3"/>
      <c r="E23" s="32"/>
      <c r="F23" s="3"/>
      <c r="G23" s="3"/>
      <c r="H23" s="2"/>
      <c r="I23" s="3"/>
      <c r="J23" s="32"/>
      <c r="K23" s="3"/>
      <c r="L23" s="32"/>
      <c r="M23" s="3"/>
      <c r="N23" s="3"/>
      <c r="O23" s="2"/>
      <c r="Q23" s="15" t="s">
        <v>256</v>
      </c>
      <c r="R23" s="2">
        <v>14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29" ht="12.75">
      <c r="A24" s="2"/>
      <c r="B24" s="3"/>
      <c r="C24" s="32"/>
      <c r="D24" s="3"/>
      <c r="E24" s="32"/>
      <c r="F24" s="3"/>
      <c r="G24" s="3"/>
      <c r="H24" s="2"/>
      <c r="I24" s="3"/>
      <c r="J24" s="32"/>
      <c r="K24" s="3"/>
      <c r="L24" s="32"/>
      <c r="M24" s="3"/>
      <c r="N24" s="3"/>
      <c r="O24" s="2"/>
      <c r="Q24" s="15" t="s">
        <v>103</v>
      </c>
      <c r="R24" s="15">
        <v>11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2"/>
      <c r="B25" s="3"/>
      <c r="C25" s="32"/>
      <c r="D25" s="3"/>
      <c r="E25" s="32"/>
      <c r="F25" s="3"/>
      <c r="G25" s="3"/>
      <c r="H25" s="2"/>
      <c r="I25" s="3"/>
      <c r="J25" s="32"/>
      <c r="K25" s="3"/>
      <c r="L25" s="32"/>
      <c r="M25" s="3"/>
      <c r="N25" s="3"/>
      <c r="O25" s="2"/>
      <c r="Q25" s="15" t="s">
        <v>8</v>
      </c>
      <c r="R25" s="15">
        <v>11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30" ht="12.75">
      <c r="A26" s="2"/>
      <c r="B26" s="3"/>
      <c r="C26" s="32"/>
      <c r="D26" s="3"/>
      <c r="E26" s="32"/>
      <c r="F26" s="3"/>
      <c r="G26" s="3"/>
      <c r="H26" s="2"/>
      <c r="I26" s="3"/>
      <c r="J26" s="32"/>
      <c r="K26" s="3"/>
      <c r="L26" s="32"/>
      <c r="M26" s="3"/>
      <c r="N26" s="3"/>
      <c r="O26" s="2"/>
      <c r="Q26" s="15" t="s">
        <v>341</v>
      </c>
      <c r="R26" s="15">
        <v>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7:18" ht="91.5" customHeight="1">
      <c r="Q29" s="2"/>
      <c r="R29" s="2"/>
    </row>
  </sheetData>
  <sheetProtection selectLockedCells="1" selectUnlockedCells="1"/>
  <mergeCells count="34">
    <mergeCell ref="C1:O1"/>
    <mergeCell ref="C2:L2"/>
    <mergeCell ref="C4:D4"/>
    <mergeCell ref="E4:F4"/>
    <mergeCell ref="J4:K4"/>
    <mergeCell ref="L4:M4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AC5:AC6"/>
    <mergeCell ref="AD5:AD6"/>
    <mergeCell ref="AE5:AE6"/>
    <mergeCell ref="AF5:AF6"/>
    <mergeCell ref="C10:D10"/>
    <mergeCell ref="E10:F10"/>
    <mergeCell ref="J10:K10"/>
    <mergeCell ref="L10:M10"/>
    <mergeCell ref="W5:W6"/>
    <mergeCell ref="X5:X6"/>
    <mergeCell ref="C16:D16"/>
    <mergeCell ref="E16:F16"/>
    <mergeCell ref="J16:K16"/>
    <mergeCell ref="L16:M16"/>
    <mergeCell ref="C22:D22"/>
    <mergeCell ref="E22:F22"/>
    <mergeCell ref="J22:K22"/>
    <mergeCell ref="L22:M22"/>
  </mergeCells>
  <conditionalFormatting sqref="M20 F21:G21 M21:N21 F20 F23:F26 N22 M1:O3 F1:H3 M23:M65536 F27:H65536 O22:O65536 N27:N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20:K21 D20:D21 D3 K1:K3 D1 D23:D65536 K23:K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7">
    <tabColor theme="4" tint="0.39998000860214233"/>
  </sheetPr>
  <dimension ref="A1:AF29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2" width="2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30" width="3.7109375" style="1" customWidth="1"/>
    <col min="31" max="31" width="6.00390625" style="1" customWidth="1"/>
    <col min="32" max="32" width="4.7109375" style="1" customWidth="1"/>
    <col min="33" max="33" width="11.421875" style="1" customWidth="1"/>
    <col min="34" max="16384" width="11.421875" style="1" customWidth="1"/>
  </cols>
  <sheetData>
    <row r="1" spans="3:15" ht="20.25">
      <c r="C1" s="120" t="s">
        <v>259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3:15" ht="20.25" customHeight="1">
      <c r="C2" s="120" t="s">
        <v>50</v>
      </c>
      <c r="D2" s="120"/>
      <c r="E2" s="120"/>
      <c r="F2" s="120"/>
      <c r="G2" s="120"/>
      <c r="H2" s="120"/>
      <c r="I2" s="120"/>
      <c r="J2" s="120"/>
      <c r="K2" s="120"/>
      <c r="L2" s="120"/>
      <c r="M2" s="23"/>
      <c r="N2" s="23"/>
      <c r="O2" s="23"/>
    </row>
    <row r="3" ht="15" customHeight="1"/>
    <row r="4" spans="2:14" ht="12.75">
      <c r="B4" s="2"/>
      <c r="C4" s="123" t="s">
        <v>36</v>
      </c>
      <c r="D4" s="124"/>
      <c r="E4" s="121">
        <v>44442</v>
      </c>
      <c r="F4" s="122"/>
      <c r="G4" s="2"/>
      <c r="H4" s="2"/>
      <c r="I4" s="2"/>
      <c r="J4" s="123" t="s">
        <v>37</v>
      </c>
      <c r="K4" s="124"/>
      <c r="L4" s="121">
        <v>44449</v>
      </c>
      <c r="M4" s="122"/>
      <c r="N4" s="2"/>
    </row>
    <row r="5" spans="1:32" ht="12.75">
      <c r="A5" s="12"/>
      <c r="B5" s="3">
        <v>4</v>
      </c>
      <c r="C5" s="37" t="s">
        <v>32</v>
      </c>
      <c r="D5" s="60">
        <v>22</v>
      </c>
      <c r="E5" s="39" t="s">
        <v>24</v>
      </c>
      <c r="F5" s="40">
        <v>14</v>
      </c>
      <c r="G5" s="3">
        <v>1</v>
      </c>
      <c r="H5" s="2"/>
      <c r="I5" s="3">
        <v>4</v>
      </c>
      <c r="J5" s="37" t="s">
        <v>24</v>
      </c>
      <c r="K5" s="38">
        <v>24</v>
      </c>
      <c r="L5" s="39" t="s">
        <v>52</v>
      </c>
      <c r="M5" s="40">
        <v>12</v>
      </c>
      <c r="N5" s="3">
        <v>1</v>
      </c>
      <c r="Q5" s="138" t="s">
        <v>46</v>
      </c>
      <c r="R5" s="112">
        <v>1</v>
      </c>
      <c r="S5" s="112">
        <v>2</v>
      </c>
      <c r="T5" s="112">
        <v>3</v>
      </c>
      <c r="U5" s="112">
        <v>4</v>
      </c>
      <c r="V5" s="112">
        <v>5</v>
      </c>
      <c r="W5" s="112">
        <v>6</v>
      </c>
      <c r="X5" s="112">
        <v>7</v>
      </c>
      <c r="Y5" s="112">
        <v>8</v>
      </c>
      <c r="Z5" s="136" t="s">
        <v>47</v>
      </c>
      <c r="AA5" s="118" t="s">
        <v>0</v>
      </c>
      <c r="AB5" s="118" t="s">
        <v>1</v>
      </c>
      <c r="AC5" s="118" t="s">
        <v>2</v>
      </c>
      <c r="AD5" s="112" t="s">
        <v>2</v>
      </c>
      <c r="AE5" s="112" t="s">
        <v>3</v>
      </c>
      <c r="AF5" s="113" t="s">
        <v>4</v>
      </c>
    </row>
    <row r="6" spans="1:32" ht="12.75">
      <c r="A6" s="12"/>
      <c r="B6" s="3">
        <v>4</v>
      </c>
      <c r="C6" s="37" t="s">
        <v>52</v>
      </c>
      <c r="D6" s="38">
        <v>30</v>
      </c>
      <c r="E6" s="39" t="s">
        <v>31</v>
      </c>
      <c r="F6" s="40">
        <v>6</v>
      </c>
      <c r="G6" s="3">
        <v>1</v>
      </c>
      <c r="H6" s="2"/>
      <c r="I6" s="3">
        <v>2</v>
      </c>
      <c r="J6" s="37" t="s">
        <v>122</v>
      </c>
      <c r="K6" s="38">
        <v>18</v>
      </c>
      <c r="L6" s="39" t="s">
        <v>32</v>
      </c>
      <c r="M6" s="40">
        <v>18</v>
      </c>
      <c r="N6" s="3">
        <v>2</v>
      </c>
      <c r="Q6" s="139"/>
      <c r="R6" s="112"/>
      <c r="S6" s="112"/>
      <c r="T6" s="112"/>
      <c r="U6" s="112"/>
      <c r="V6" s="112"/>
      <c r="W6" s="112"/>
      <c r="X6" s="112"/>
      <c r="Y6" s="112"/>
      <c r="Z6" s="137"/>
      <c r="AA6" s="119"/>
      <c r="AB6" s="119"/>
      <c r="AC6" s="119"/>
      <c r="AD6" s="112"/>
      <c r="AE6" s="112"/>
      <c r="AF6" s="113"/>
    </row>
    <row r="7" spans="1:32" ht="12.75">
      <c r="A7" s="12"/>
      <c r="B7" s="3">
        <v>1</v>
      </c>
      <c r="C7" s="41" t="s">
        <v>86</v>
      </c>
      <c r="D7" s="42">
        <v>0</v>
      </c>
      <c r="E7" s="43" t="s">
        <v>122</v>
      </c>
      <c r="F7" s="44">
        <v>19</v>
      </c>
      <c r="G7" s="3">
        <v>4</v>
      </c>
      <c r="H7" s="2"/>
      <c r="I7" s="3">
        <v>4</v>
      </c>
      <c r="J7" s="41" t="s">
        <v>31</v>
      </c>
      <c r="K7" s="42">
        <v>19</v>
      </c>
      <c r="L7" s="43" t="s">
        <v>86</v>
      </c>
      <c r="M7" s="44">
        <v>0</v>
      </c>
      <c r="N7" s="3">
        <v>1</v>
      </c>
      <c r="P7" s="25">
        <v>1</v>
      </c>
      <c r="Q7" s="24" t="s">
        <v>32</v>
      </c>
      <c r="R7" s="5">
        <v>4</v>
      </c>
      <c r="S7" s="5">
        <v>2</v>
      </c>
      <c r="T7" s="5">
        <v>4</v>
      </c>
      <c r="U7" s="5">
        <v>1</v>
      </c>
      <c r="V7" s="5">
        <v>4</v>
      </c>
      <c r="W7" s="5" t="s">
        <v>345</v>
      </c>
      <c r="X7" s="5"/>
      <c r="Y7" s="5"/>
      <c r="Z7" s="6">
        <v>15</v>
      </c>
      <c r="AA7" s="6">
        <v>3</v>
      </c>
      <c r="AB7" s="6">
        <v>1</v>
      </c>
      <c r="AC7" s="6">
        <v>1</v>
      </c>
      <c r="AD7" s="5">
        <v>93</v>
      </c>
      <c r="AE7" s="5">
        <v>70</v>
      </c>
      <c r="AF7" s="7">
        <v>23</v>
      </c>
    </row>
    <row r="8" spans="1:32" ht="12.75">
      <c r="A8" s="12"/>
      <c r="B8" s="3" t="s">
        <v>345</v>
      </c>
      <c r="C8" s="32"/>
      <c r="D8" s="3"/>
      <c r="E8" s="32"/>
      <c r="F8" s="3"/>
      <c r="G8" s="3" t="s">
        <v>345</v>
      </c>
      <c r="H8" s="2"/>
      <c r="I8" s="3" t="s">
        <v>345</v>
      </c>
      <c r="J8" s="32"/>
      <c r="K8" s="3"/>
      <c r="L8" s="32"/>
      <c r="M8" s="3"/>
      <c r="N8" s="3" t="s">
        <v>345</v>
      </c>
      <c r="P8" s="25">
        <v>2</v>
      </c>
      <c r="Q8" s="24" t="s">
        <v>52</v>
      </c>
      <c r="R8" s="5">
        <v>4</v>
      </c>
      <c r="S8" s="5">
        <v>1</v>
      </c>
      <c r="T8" s="5">
        <v>4</v>
      </c>
      <c r="U8" s="5">
        <v>4</v>
      </c>
      <c r="V8" s="5">
        <v>4</v>
      </c>
      <c r="W8" s="5" t="s">
        <v>345</v>
      </c>
      <c r="X8" s="5"/>
      <c r="Y8" s="5"/>
      <c r="Z8" s="6">
        <v>17</v>
      </c>
      <c r="AA8" s="6">
        <v>4</v>
      </c>
      <c r="AB8" s="6">
        <v>0</v>
      </c>
      <c r="AC8" s="6">
        <v>1</v>
      </c>
      <c r="AD8" s="5">
        <v>105</v>
      </c>
      <c r="AE8" s="5">
        <v>58</v>
      </c>
      <c r="AF8" s="7">
        <v>47</v>
      </c>
    </row>
    <row r="9" spans="2:3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5">
        <v>3</v>
      </c>
      <c r="Q9" s="24" t="s">
        <v>122</v>
      </c>
      <c r="R9" s="5">
        <v>4</v>
      </c>
      <c r="S9" s="5">
        <v>2</v>
      </c>
      <c r="T9" s="5">
        <v>2</v>
      </c>
      <c r="U9" s="5">
        <v>1</v>
      </c>
      <c r="V9" s="5">
        <v>1</v>
      </c>
      <c r="W9" s="5" t="s">
        <v>345</v>
      </c>
      <c r="X9" s="5"/>
      <c r="Y9" s="5"/>
      <c r="Z9" s="6">
        <v>10</v>
      </c>
      <c r="AA9" s="6">
        <v>1</v>
      </c>
      <c r="AB9" s="6">
        <v>2</v>
      </c>
      <c r="AC9" s="6">
        <v>2</v>
      </c>
      <c r="AD9" s="5">
        <v>85</v>
      </c>
      <c r="AE9" s="5">
        <v>78</v>
      </c>
      <c r="AF9" s="7">
        <v>7</v>
      </c>
    </row>
    <row r="10" spans="2:32" ht="12.75">
      <c r="B10" s="2"/>
      <c r="C10" s="123" t="s">
        <v>38</v>
      </c>
      <c r="D10" s="124"/>
      <c r="E10" s="121">
        <v>44456</v>
      </c>
      <c r="F10" s="122"/>
      <c r="G10" s="2"/>
      <c r="H10" s="2"/>
      <c r="I10" s="2"/>
      <c r="J10" s="123" t="s">
        <v>39</v>
      </c>
      <c r="K10" s="124"/>
      <c r="L10" s="121">
        <v>44463</v>
      </c>
      <c r="M10" s="122"/>
      <c r="N10" s="2"/>
      <c r="P10" s="25">
        <v>4</v>
      </c>
      <c r="Q10" s="24" t="s">
        <v>86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 t="s">
        <v>345</v>
      </c>
      <c r="X10" s="5"/>
      <c r="Y10" s="5"/>
      <c r="Z10" s="6">
        <v>5</v>
      </c>
      <c r="AA10" s="6">
        <v>0</v>
      </c>
      <c r="AB10" s="6">
        <v>0</v>
      </c>
      <c r="AC10" s="6">
        <v>5</v>
      </c>
      <c r="AD10" s="5">
        <v>0</v>
      </c>
      <c r="AE10" s="5">
        <v>95</v>
      </c>
      <c r="AF10" s="7">
        <v>-95</v>
      </c>
    </row>
    <row r="11" spans="2:32" ht="12.75">
      <c r="B11" s="3">
        <v>2</v>
      </c>
      <c r="C11" s="50" t="s">
        <v>122</v>
      </c>
      <c r="D11" s="38">
        <v>18</v>
      </c>
      <c r="E11" s="51" t="s">
        <v>24</v>
      </c>
      <c r="F11" s="40">
        <v>18</v>
      </c>
      <c r="G11" s="3">
        <v>2</v>
      </c>
      <c r="H11" s="2"/>
      <c r="I11" s="3">
        <v>4</v>
      </c>
      <c r="J11" s="37" t="s">
        <v>24</v>
      </c>
      <c r="K11" s="38">
        <v>19</v>
      </c>
      <c r="L11" s="39" t="s">
        <v>86</v>
      </c>
      <c r="M11" s="40">
        <v>0</v>
      </c>
      <c r="N11" s="3">
        <v>1</v>
      </c>
      <c r="P11" s="25">
        <v>5</v>
      </c>
      <c r="Q11" s="24" t="s">
        <v>31</v>
      </c>
      <c r="R11" s="5">
        <v>1</v>
      </c>
      <c r="S11" s="5">
        <v>4</v>
      </c>
      <c r="T11" s="5">
        <v>1</v>
      </c>
      <c r="U11" s="5">
        <v>4</v>
      </c>
      <c r="V11" s="5">
        <v>4</v>
      </c>
      <c r="W11" s="5" t="s">
        <v>345</v>
      </c>
      <c r="X11" s="5"/>
      <c r="Y11" s="5"/>
      <c r="Z11" s="6">
        <v>14</v>
      </c>
      <c r="AA11" s="6">
        <v>3</v>
      </c>
      <c r="AB11" s="6">
        <v>0</v>
      </c>
      <c r="AC11" s="6">
        <v>2</v>
      </c>
      <c r="AD11" s="5">
        <v>89</v>
      </c>
      <c r="AE11" s="5">
        <v>74</v>
      </c>
      <c r="AF11" s="7">
        <v>15</v>
      </c>
    </row>
    <row r="12" spans="2:32" ht="12.75">
      <c r="B12" s="3">
        <v>1</v>
      </c>
      <c r="C12" s="37" t="s">
        <v>86</v>
      </c>
      <c r="D12" s="38">
        <v>0</v>
      </c>
      <c r="E12" s="51" t="s">
        <v>52</v>
      </c>
      <c r="F12" s="40">
        <v>19</v>
      </c>
      <c r="G12" s="3">
        <v>4</v>
      </c>
      <c r="H12" s="2"/>
      <c r="I12" s="3">
        <v>4</v>
      </c>
      <c r="J12" s="37" t="s">
        <v>31</v>
      </c>
      <c r="K12" s="38">
        <v>20</v>
      </c>
      <c r="L12" s="39" t="s">
        <v>122</v>
      </c>
      <c r="M12" s="40">
        <v>16</v>
      </c>
      <c r="N12" s="3">
        <v>1</v>
      </c>
      <c r="P12" s="25">
        <v>6</v>
      </c>
      <c r="Q12" s="24" t="s">
        <v>24</v>
      </c>
      <c r="R12" s="5">
        <v>1</v>
      </c>
      <c r="S12" s="5">
        <v>4</v>
      </c>
      <c r="T12" s="5">
        <v>2</v>
      </c>
      <c r="U12" s="5">
        <v>4</v>
      </c>
      <c r="V12" s="5">
        <v>1</v>
      </c>
      <c r="W12" s="5" t="s">
        <v>345</v>
      </c>
      <c r="X12" s="5"/>
      <c r="Y12" s="5"/>
      <c r="Z12" s="6">
        <v>12</v>
      </c>
      <c r="AA12" s="6">
        <v>2</v>
      </c>
      <c r="AB12" s="6">
        <v>1</v>
      </c>
      <c r="AC12" s="6">
        <v>2</v>
      </c>
      <c r="AD12" s="5">
        <v>83</v>
      </c>
      <c r="AE12" s="5">
        <v>80</v>
      </c>
      <c r="AF12" s="9">
        <v>3</v>
      </c>
    </row>
    <row r="13" spans="2:32" ht="12.75">
      <c r="B13" s="3">
        <v>4</v>
      </c>
      <c r="C13" s="41" t="s">
        <v>32</v>
      </c>
      <c r="D13" s="42">
        <v>20</v>
      </c>
      <c r="E13" s="43" t="s">
        <v>31</v>
      </c>
      <c r="F13" s="44">
        <v>16</v>
      </c>
      <c r="G13" s="3">
        <v>1</v>
      </c>
      <c r="H13" s="2"/>
      <c r="I13" s="3">
        <v>4</v>
      </c>
      <c r="J13" s="41" t="s">
        <v>52</v>
      </c>
      <c r="K13" s="42">
        <v>22</v>
      </c>
      <c r="L13" s="43" t="s">
        <v>32</v>
      </c>
      <c r="M13" s="44">
        <v>14</v>
      </c>
      <c r="N13" s="3">
        <v>1</v>
      </c>
      <c r="P13" s="25">
        <v>7</v>
      </c>
      <c r="Q13" s="24">
        <v>0</v>
      </c>
      <c r="R13" s="5" t="s">
        <v>345</v>
      </c>
      <c r="S13" s="5">
        <v>1</v>
      </c>
      <c r="T13" s="5">
        <v>1</v>
      </c>
      <c r="U13" s="5">
        <v>4</v>
      </c>
      <c r="V13" s="5">
        <v>4</v>
      </c>
      <c r="W13" s="5" t="s">
        <v>345</v>
      </c>
      <c r="X13" s="5"/>
      <c r="Y13" s="5"/>
      <c r="Z13" s="6">
        <v>10</v>
      </c>
      <c r="AA13" s="6">
        <v>2</v>
      </c>
      <c r="AB13" s="6">
        <v>0</v>
      </c>
      <c r="AC13" s="6">
        <v>2</v>
      </c>
      <c r="AD13" s="5">
        <v>64</v>
      </c>
      <c r="AE13" s="5">
        <v>63</v>
      </c>
      <c r="AF13" s="9">
        <v>1</v>
      </c>
    </row>
    <row r="14" spans="2:32" ht="12.75">
      <c r="B14" s="3" t="s">
        <v>345</v>
      </c>
      <c r="C14" s="32"/>
      <c r="D14" s="3"/>
      <c r="E14" s="32"/>
      <c r="F14" s="3"/>
      <c r="G14" s="3" t="s">
        <v>345</v>
      </c>
      <c r="H14" s="2"/>
      <c r="I14" s="3" t="s">
        <v>345</v>
      </c>
      <c r="J14" s="49"/>
      <c r="K14" s="3"/>
      <c r="L14" s="32"/>
      <c r="M14" s="3"/>
      <c r="N14" s="3" t="s">
        <v>345</v>
      </c>
      <c r="P14" s="25">
        <v>8</v>
      </c>
      <c r="Q14" s="24">
        <v>0</v>
      </c>
      <c r="R14" s="5" t="s">
        <v>345</v>
      </c>
      <c r="S14" s="5" t="s">
        <v>345</v>
      </c>
      <c r="T14" s="5" t="s">
        <v>345</v>
      </c>
      <c r="U14" s="5" t="s">
        <v>345</v>
      </c>
      <c r="V14" s="5"/>
      <c r="W14" s="5"/>
      <c r="X14" s="5"/>
      <c r="Y14" s="5"/>
      <c r="Z14" s="6">
        <v>0</v>
      </c>
      <c r="AA14" s="6">
        <v>0</v>
      </c>
      <c r="AB14" s="6">
        <v>0</v>
      </c>
      <c r="AC14" s="6">
        <v>0</v>
      </c>
      <c r="AD14" s="5">
        <v>0</v>
      </c>
      <c r="AE14" s="5">
        <v>0</v>
      </c>
      <c r="AF14" s="9">
        <v>0</v>
      </c>
    </row>
    <row r="15" spans="2:32" ht="12.75">
      <c r="B15" s="2"/>
      <c r="C15" s="2"/>
      <c r="D15" s="2"/>
      <c r="E15" s="2"/>
      <c r="F15" s="2"/>
      <c r="G15" s="3" t="s">
        <v>345</v>
      </c>
      <c r="H15" s="2"/>
      <c r="I15" s="2"/>
      <c r="J15" s="2"/>
      <c r="K15" s="2"/>
      <c r="L15" s="2"/>
      <c r="M15" s="2"/>
      <c r="N15" s="3" t="s">
        <v>345</v>
      </c>
      <c r="Q15" s="2"/>
      <c r="R15" s="26"/>
      <c r="S15" s="26"/>
      <c r="T15" s="27"/>
      <c r="U15" s="26"/>
      <c r="V15" s="26"/>
      <c r="W15" s="26"/>
      <c r="X15" s="26"/>
      <c r="Y15" s="26"/>
      <c r="Z15" s="2"/>
      <c r="AA15" s="2"/>
      <c r="AB15" s="2"/>
      <c r="AC15" s="2"/>
      <c r="AD15" s="2"/>
      <c r="AE15" s="2"/>
      <c r="AF15" s="2"/>
    </row>
    <row r="16" spans="2:32" ht="12.75">
      <c r="B16" s="2"/>
      <c r="C16" s="123" t="s">
        <v>40</v>
      </c>
      <c r="D16" s="124"/>
      <c r="E16" s="121">
        <v>44477</v>
      </c>
      <c r="F16" s="122"/>
      <c r="G16" s="3"/>
      <c r="H16" s="2"/>
      <c r="I16" s="2"/>
      <c r="J16" s="125"/>
      <c r="K16" s="125"/>
      <c r="L16" s="126"/>
      <c r="M16" s="127"/>
      <c r="N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1" ht="12.75">
      <c r="B17" s="3">
        <v>4</v>
      </c>
      <c r="C17" s="37" t="s">
        <v>31</v>
      </c>
      <c r="D17" s="38">
        <v>28</v>
      </c>
      <c r="E17" s="39" t="s">
        <v>24</v>
      </c>
      <c r="F17" s="40">
        <v>8</v>
      </c>
      <c r="G17" s="3">
        <v>1</v>
      </c>
      <c r="H17" s="2"/>
      <c r="I17" s="3" t="s">
        <v>345</v>
      </c>
      <c r="J17" s="32"/>
      <c r="K17" s="3"/>
      <c r="L17" s="32"/>
      <c r="M17" s="3"/>
      <c r="N17" s="3" t="s">
        <v>345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ht="12.75">
      <c r="B18" s="3">
        <v>4</v>
      </c>
      <c r="C18" s="37" t="s">
        <v>32</v>
      </c>
      <c r="D18" s="38">
        <v>19</v>
      </c>
      <c r="E18" s="39" t="s">
        <v>86</v>
      </c>
      <c r="F18" s="40">
        <v>0</v>
      </c>
      <c r="G18" s="3">
        <v>1</v>
      </c>
      <c r="H18" s="2"/>
      <c r="I18" s="3" t="s">
        <v>345</v>
      </c>
      <c r="J18" s="32"/>
      <c r="K18" s="3"/>
      <c r="L18" s="32"/>
      <c r="M18" s="3"/>
      <c r="N18" s="3" t="s">
        <v>345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12.75">
      <c r="B19" s="3">
        <v>1</v>
      </c>
      <c r="C19" s="41" t="s">
        <v>122</v>
      </c>
      <c r="D19" s="42">
        <v>14</v>
      </c>
      <c r="E19" s="43" t="s">
        <v>52</v>
      </c>
      <c r="F19" s="44">
        <v>22</v>
      </c>
      <c r="G19" s="3">
        <v>4</v>
      </c>
      <c r="H19" s="2"/>
      <c r="I19" s="3" t="s">
        <v>345</v>
      </c>
      <c r="J19" s="32"/>
      <c r="K19" s="3"/>
      <c r="L19" s="32"/>
      <c r="M19" s="3"/>
      <c r="N19" s="3" t="s">
        <v>345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5"/>
      <c r="AE19" s="2"/>
    </row>
    <row r="20" spans="2:31" ht="12.75">
      <c r="B20" s="3"/>
      <c r="C20" s="32"/>
      <c r="D20" s="3"/>
      <c r="E20" s="32"/>
      <c r="F20" s="3"/>
      <c r="G20" s="3"/>
      <c r="H20" s="2"/>
      <c r="I20" s="3"/>
      <c r="J20" s="32"/>
      <c r="K20" s="3"/>
      <c r="L20" s="32"/>
      <c r="M20" s="3"/>
      <c r="N20" s="3" t="s">
        <v>345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5"/>
      <c r="AE20" s="2"/>
    </row>
    <row r="21" spans="2:31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15" t="s">
        <v>52</v>
      </c>
      <c r="R21" s="2">
        <v>17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5"/>
      <c r="AE21" s="2"/>
    </row>
    <row r="22" spans="2:31" ht="12.75">
      <c r="B22" s="2"/>
      <c r="C22" s="125"/>
      <c r="D22" s="125"/>
      <c r="E22" s="127"/>
      <c r="F22" s="127"/>
      <c r="G22" s="3"/>
      <c r="H22" s="2"/>
      <c r="I22" s="2"/>
      <c r="J22" s="125"/>
      <c r="K22" s="125"/>
      <c r="L22" s="127"/>
      <c r="M22" s="127"/>
      <c r="N22" s="2"/>
      <c r="Q22" s="15" t="s">
        <v>32</v>
      </c>
      <c r="R22" s="2">
        <v>15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ht="12.75">
      <c r="B23" s="3"/>
      <c r="C23" s="32"/>
      <c r="D23" s="3"/>
      <c r="E23" s="32"/>
      <c r="F23" s="3"/>
      <c r="G23" s="3"/>
      <c r="H23" s="2"/>
      <c r="I23" s="3"/>
      <c r="J23" s="32"/>
      <c r="K23" s="3"/>
      <c r="L23" s="32"/>
      <c r="M23" s="3"/>
      <c r="N23" s="3" t="s">
        <v>345</v>
      </c>
      <c r="Q23" s="15" t="s">
        <v>31</v>
      </c>
      <c r="R23" s="2">
        <v>14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2:29" ht="12.75">
      <c r="B24" s="3"/>
      <c r="C24" s="32"/>
      <c r="D24" s="3"/>
      <c r="E24" s="32"/>
      <c r="F24" s="3"/>
      <c r="G24" s="3"/>
      <c r="H24" s="2"/>
      <c r="I24" s="3"/>
      <c r="J24" s="32"/>
      <c r="K24" s="3"/>
      <c r="L24" s="32"/>
      <c r="M24" s="3"/>
      <c r="N24" s="3" t="s">
        <v>345</v>
      </c>
      <c r="Q24" s="15" t="s">
        <v>24</v>
      </c>
      <c r="R24" s="15">
        <v>12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2:30" ht="12.75">
      <c r="B25" s="3"/>
      <c r="C25" s="32"/>
      <c r="D25" s="3"/>
      <c r="E25" s="32"/>
      <c r="F25" s="3"/>
      <c r="G25" s="3"/>
      <c r="H25" s="2"/>
      <c r="I25" s="3"/>
      <c r="J25" s="32"/>
      <c r="K25" s="3"/>
      <c r="L25" s="32"/>
      <c r="M25" s="3"/>
      <c r="N25" s="3" t="s">
        <v>345</v>
      </c>
      <c r="Q25" s="15" t="s">
        <v>122</v>
      </c>
      <c r="R25" s="15">
        <v>10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12.75">
      <c r="B26" s="3"/>
      <c r="C26" s="32"/>
      <c r="D26" s="3"/>
      <c r="E26" s="32"/>
      <c r="F26" s="3"/>
      <c r="G26" s="3"/>
      <c r="H26" s="2"/>
      <c r="I26" s="3"/>
      <c r="J26" s="32"/>
      <c r="K26" s="3"/>
      <c r="L26" s="32"/>
      <c r="M26" s="3"/>
      <c r="N26" s="3" t="s">
        <v>345</v>
      </c>
      <c r="Q26" s="15" t="s">
        <v>336</v>
      </c>
      <c r="R26" s="15">
        <v>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7:30" ht="12.7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7:18" ht="91.5" customHeight="1">
      <c r="Q29" s="2"/>
      <c r="R29" s="2"/>
    </row>
  </sheetData>
  <sheetProtection selectLockedCells="1" selectUnlockedCells="1"/>
  <mergeCells count="34">
    <mergeCell ref="C1:O1"/>
    <mergeCell ref="C2:L2"/>
    <mergeCell ref="C4:D4"/>
    <mergeCell ref="E4:F4"/>
    <mergeCell ref="J4:K4"/>
    <mergeCell ref="L4:M4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AC5:AC6"/>
    <mergeCell ref="AD5:AD6"/>
    <mergeCell ref="AE5:AE6"/>
    <mergeCell ref="AF5:AF6"/>
    <mergeCell ref="C10:D10"/>
    <mergeCell ref="E10:F10"/>
    <mergeCell ref="J10:K10"/>
    <mergeCell ref="L10:M10"/>
    <mergeCell ref="W5:W6"/>
    <mergeCell ref="X5:X6"/>
    <mergeCell ref="C16:D16"/>
    <mergeCell ref="E16:F16"/>
    <mergeCell ref="J16:K16"/>
    <mergeCell ref="L16:M16"/>
    <mergeCell ref="C22:D22"/>
    <mergeCell ref="E22:F22"/>
    <mergeCell ref="J22:K22"/>
    <mergeCell ref="L22:M22"/>
  </mergeCells>
  <conditionalFormatting sqref="M20 F21:G21 M21:N21 F20 F23:F26 N22 M1:O3 F1:H3 M23:M65536 F27:H65536 O22:O65536 N27:N65536">
    <cfRule type="cellIs" priority="13" dxfId="2" operator="greaterThan" stopIfTrue="1">
      <formula>D1</formula>
    </cfRule>
    <cfRule type="cellIs" priority="14" dxfId="1" operator="lessThan" stopIfTrue="1">
      <formula>D1</formula>
    </cfRule>
    <cfRule type="cellIs" priority="15" dxfId="0" operator="equal" stopIfTrue="1">
      <formula>D1</formula>
    </cfRule>
  </conditionalFormatting>
  <conditionalFormatting sqref="K20:K21 D20:D21 D3 K1:K3 D1 D23:D65536 K23:K65536">
    <cfRule type="cellIs" priority="16" dxfId="2" operator="greaterThan" stopIfTrue="1">
      <formula>F1</formula>
    </cfRule>
    <cfRule type="cellIs" priority="17" dxfId="1" operator="lessThan" stopIfTrue="1">
      <formula>F1</formula>
    </cfRule>
    <cfRule type="cellIs" priority="18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">
    <tabColor theme="4" tint="0.39998000860214233"/>
  </sheetPr>
  <dimension ref="B1:AG26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2.003906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00390625" style="1" customWidth="1"/>
    <col min="8" max="8" width="2.421875" style="1" customWidth="1"/>
    <col min="9" max="9" width="2.00390625" style="1" customWidth="1"/>
    <col min="10" max="10" width="15.7109375" style="1" customWidth="1"/>
    <col min="11" max="11" width="4.7109375" style="1" customWidth="1"/>
    <col min="12" max="12" width="16.14062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31" width="3.7109375" style="1" customWidth="1"/>
    <col min="32" max="32" width="4.7109375" style="1" customWidth="1"/>
    <col min="33" max="33" width="12.57421875" style="1" customWidth="1"/>
    <col min="34" max="35" width="11.421875" style="1" customWidth="1"/>
    <col min="36" max="16384" width="11.421875" style="1" customWidth="1"/>
  </cols>
  <sheetData>
    <row r="1" spans="3:15" ht="20.25">
      <c r="C1" s="120" t="s">
        <v>259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3:15" ht="20.25" customHeight="1">
      <c r="C2" s="120" t="s">
        <v>170</v>
      </c>
      <c r="D2" s="120"/>
      <c r="E2" s="120"/>
      <c r="F2" s="120"/>
      <c r="G2" s="120"/>
      <c r="H2" s="120"/>
      <c r="I2" s="120"/>
      <c r="J2" s="120"/>
      <c r="K2" s="120"/>
      <c r="L2" s="120"/>
      <c r="M2" s="23"/>
      <c r="N2" s="23"/>
      <c r="O2" s="23"/>
    </row>
    <row r="3" ht="15" customHeight="1"/>
    <row r="4" spans="2:14" ht="12.75">
      <c r="B4" s="2"/>
      <c r="C4" s="123" t="s">
        <v>36</v>
      </c>
      <c r="D4" s="124"/>
      <c r="E4" s="121">
        <v>44442</v>
      </c>
      <c r="F4" s="122"/>
      <c r="G4" s="2"/>
      <c r="H4" s="2"/>
      <c r="I4" s="2"/>
      <c r="J4" s="123" t="s">
        <v>37</v>
      </c>
      <c r="K4" s="124"/>
      <c r="L4" s="121">
        <v>44449</v>
      </c>
      <c r="M4" s="122"/>
      <c r="N4" s="2"/>
    </row>
    <row r="5" spans="2:32" ht="12.75">
      <c r="B5" s="3" t="s">
        <v>345</v>
      </c>
      <c r="C5" s="37" t="s">
        <v>202</v>
      </c>
      <c r="D5" s="60"/>
      <c r="E5" s="39">
        <v>0</v>
      </c>
      <c r="F5" s="40"/>
      <c r="G5" s="3" t="s">
        <v>345</v>
      </c>
      <c r="H5" s="2"/>
      <c r="I5" s="3" t="s">
        <v>345</v>
      </c>
      <c r="J5" s="37">
        <v>0</v>
      </c>
      <c r="K5" s="38"/>
      <c r="L5" s="39" t="s">
        <v>51</v>
      </c>
      <c r="M5" s="40"/>
      <c r="N5" s="3" t="s">
        <v>345</v>
      </c>
      <c r="Q5" s="138" t="s">
        <v>46</v>
      </c>
      <c r="R5" s="112">
        <v>1</v>
      </c>
      <c r="S5" s="112">
        <v>2</v>
      </c>
      <c r="T5" s="112">
        <v>3</v>
      </c>
      <c r="U5" s="112">
        <v>4</v>
      </c>
      <c r="V5" s="112">
        <v>5</v>
      </c>
      <c r="W5" s="112">
        <v>6</v>
      </c>
      <c r="X5" s="112">
        <v>7</v>
      </c>
      <c r="Y5" s="112">
        <v>8</v>
      </c>
      <c r="Z5" s="136" t="s">
        <v>47</v>
      </c>
      <c r="AA5" s="118" t="s">
        <v>0</v>
      </c>
      <c r="AB5" s="118" t="s">
        <v>1</v>
      </c>
      <c r="AC5" s="118" t="s">
        <v>2</v>
      </c>
      <c r="AD5" s="112" t="s">
        <v>2</v>
      </c>
      <c r="AE5" s="112" t="s">
        <v>3</v>
      </c>
      <c r="AF5" s="113" t="s">
        <v>4</v>
      </c>
    </row>
    <row r="6" spans="2:32" ht="12.75">
      <c r="B6" s="3">
        <v>4</v>
      </c>
      <c r="C6" s="37" t="s">
        <v>51</v>
      </c>
      <c r="D6" s="38">
        <v>28</v>
      </c>
      <c r="E6" s="39" t="s">
        <v>27</v>
      </c>
      <c r="F6" s="40">
        <v>8</v>
      </c>
      <c r="G6" s="3">
        <v>1</v>
      </c>
      <c r="H6" s="2"/>
      <c r="I6" s="3">
        <v>1</v>
      </c>
      <c r="J6" s="37" t="s">
        <v>64</v>
      </c>
      <c r="K6" s="38">
        <v>10</v>
      </c>
      <c r="L6" s="39" t="s">
        <v>202</v>
      </c>
      <c r="M6" s="40">
        <v>26</v>
      </c>
      <c r="N6" s="3">
        <v>4</v>
      </c>
      <c r="Q6" s="139"/>
      <c r="R6" s="112"/>
      <c r="S6" s="112"/>
      <c r="T6" s="112"/>
      <c r="U6" s="112"/>
      <c r="V6" s="112"/>
      <c r="W6" s="112"/>
      <c r="X6" s="112"/>
      <c r="Y6" s="112"/>
      <c r="Z6" s="137"/>
      <c r="AA6" s="119"/>
      <c r="AB6" s="119"/>
      <c r="AC6" s="119"/>
      <c r="AD6" s="112"/>
      <c r="AE6" s="112"/>
      <c r="AF6" s="113"/>
    </row>
    <row r="7" spans="2:33" ht="12.75">
      <c r="B7" s="3">
        <v>4</v>
      </c>
      <c r="C7" s="41" t="s">
        <v>26</v>
      </c>
      <c r="D7" s="42">
        <v>22</v>
      </c>
      <c r="E7" s="43" t="s">
        <v>64</v>
      </c>
      <c r="F7" s="44">
        <v>14</v>
      </c>
      <c r="G7" s="3">
        <v>1</v>
      </c>
      <c r="H7" s="2"/>
      <c r="I7" s="3">
        <v>1</v>
      </c>
      <c r="J7" s="41" t="s">
        <v>27</v>
      </c>
      <c r="K7" s="42">
        <v>6</v>
      </c>
      <c r="L7" s="43" t="s">
        <v>26</v>
      </c>
      <c r="M7" s="44">
        <v>30</v>
      </c>
      <c r="N7" s="3">
        <v>4</v>
      </c>
      <c r="P7" s="25">
        <v>1</v>
      </c>
      <c r="Q7" s="4" t="s">
        <v>202</v>
      </c>
      <c r="R7" s="5" t="s">
        <v>345</v>
      </c>
      <c r="S7" s="5">
        <v>4</v>
      </c>
      <c r="T7" s="5">
        <v>2</v>
      </c>
      <c r="U7" s="5">
        <v>1</v>
      </c>
      <c r="V7" s="5" t="s">
        <v>345</v>
      </c>
      <c r="W7" s="5" t="s">
        <v>345</v>
      </c>
      <c r="X7" s="5" t="s">
        <v>345</v>
      </c>
      <c r="Y7" s="5"/>
      <c r="Z7" s="6">
        <v>7</v>
      </c>
      <c r="AA7" s="6">
        <v>1</v>
      </c>
      <c r="AB7" s="6">
        <v>2</v>
      </c>
      <c r="AC7" s="6">
        <v>1</v>
      </c>
      <c r="AD7" s="5">
        <v>52</v>
      </c>
      <c r="AE7" s="5">
        <v>56</v>
      </c>
      <c r="AF7" s="7">
        <v>-4</v>
      </c>
      <c r="AG7" s="12"/>
    </row>
    <row r="8" spans="2:33" ht="12.75">
      <c r="B8" s="3" t="s">
        <v>345</v>
      </c>
      <c r="C8" s="32"/>
      <c r="D8" s="3"/>
      <c r="E8" s="32"/>
      <c r="F8" s="3"/>
      <c r="G8" s="3" t="s">
        <v>345</v>
      </c>
      <c r="H8" s="2"/>
      <c r="I8" s="3" t="s">
        <v>345</v>
      </c>
      <c r="J8" s="32"/>
      <c r="K8" s="3"/>
      <c r="L8" s="32"/>
      <c r="M8" s="3"/>
      <c r="N8" s="3" t="s">
        <v>345</v>
      </c>
      <c r="P8" s="25">
        <v>2</v>
      </c>
      <c r="Q8" s="4" t="s">
        <v>51</v>
      </c>
      <c r="R8" s="5">
        <v>4</v>
      </c>
      <c r="S8" s="5" t="s">
        <v>345</v>
      </c>
      <c r="T8" s="5">
        <v>1</v>
      </c>
      <c r="U8" s="5">
        <v>4</v>
      </c>
      <c r="V8" s="5">
        <v>4</v>
      </c>
      <c r="W8" s="5" t="s">
        <v>345</v>
      </c>
      <c r="X8" s="5" t="s">
        <v>345</v>
      </c>
      <c r="Y8" s="5"/>
      <c r="Z8" s="6">
        <v>13</v>
      </c>
      <c r="AA8" s="6">
        <v>3</v>
      </c>
      <c r="AB8" s="6">
        <v>0</v>
      </c>
      <c r="AC8" s="6">
        <v>1</v>
      </c>
      <c r="AD8" s="5">
        <v>94</v>
      </c>
      <c r="AE8" s="5">
        <v>50</v>
      </c>
      <c r="AF8" s="7">
        <v>44</v>
      </c>
      <c r="AG8" s="12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5">
        <v>3</v>
      </c>
      <c r="Q9" s="4" t="s">
        <v>64</v>
      </c>
      <c r="R9" s="5">
        <v>1</v>
      </c>
      <c r="S9" s="5">
        <v>1</v>
      </c>
      <c r="T9" s="5" t="s">
        <v>345</v>
      </c>
      <c r="U9" s="5">
        <v>4</v>
      </c>
      <c r="V9" s="5">
        <v>1</v>
      </c>
      <c r="W9" s="5" t="s">
        <v>345</v>
      </c>
      <c r="X9" s="5" t="s">
        <v>345</v>
      </c>
      <c r="Y9" s="5"/>
      <c r="Z9" s="6">
        <v>7</v>
      </c>
      <c r="AA9" s="6">
        <v>1</v>
      </c>
      <c r="AB9" s="6">
        <v>0</v>
      </c>
      <c r="AC9" s="6">
        <v>3</v>
      </c>
      <c r="AD9" s="5">
        <v>54</v>
      </c>
      <c r="AE9" s="5">
        <v>90</v>
      </c>
      <c r="AF9" s="7">
        <v>-36</v>
      </c>
      <c r="AG9" s="12"/>
    </row>
    <row r="10" spans="2:33" ht="12.75">
      <c r="B10" s="2"/>
      <c r="C10" s="123" t="s">
        <v>38</v>
      </c>
      <c r="D10" s="124"/>
      <c r="E10" s="121">
        <v>44456</v>
      </c>
      <c r="F10" s="122"/>
      <c r="G10" s="2"/>
      <c r="H10" s="2"/>
      <c r="I10" s="2"/>
      <c r="J10" s="123" t="s">
        <v>39</v>
      </c>
      <c r="K10" s="124"/>
      <c r="L10" s="121">
        <v>44463</v>
      </c>
      <c r="M10" s="122"/>
      <c r="N10" s="2"/>
      <c r="P10" s="25">
        <v>4</v>
      </c>
      <c r="Q10" s="4" t="s">
        <v>26</v>
      </c>
      <c r="R10" s="5">
        <v>4</v>
      </c>
      <c r="S10" s="5">
        <v>4</v>
      </c>
      <c r="T10" s="5">
        <v>4</v>
      </c>
      <c r="U10" s="5" t="s">
        <v>345</v>
      </c>
      <c r="V10" s="5" t="s">
        <v>345</v>
      </c>
      <c r="W10" s="5" t="s">
        <v>345</v>
      </c>
      <c r="X10" s="5" t="s">
        <v>345</v>
      </c>
      <c r="Y10" s="5"/>
      <c r="Z10" s="6">
        <v>12</v>
      </c>
      <c r="AA10" s="6">
        <v>3</v>
      </c>
      <c r="AB10" s="6">
        <v>0</v>
      </c>
      <c r="AC10" s="6">
        <v>0</v>
      </c>
      <c r="AD10" s="5">
        <v>78</v>
      </c>
      <c r="AE10" s="5">
        <v>30</v>
      </c>
      <c r="AF10" s="7">
        <v>48</v>
      </c>
      <c r="AG10" s="12"/>
    </row>
    <row r="11" spans="2:33" ht="12.75">
      <c r="B11" s="3" t="s">
        <v>345</v>
      </c>
      <c r="C11" s="50" t="s">
        <v>64</v>
      </c>
      <c r="D11" s="38"/>
      <c r="E11" s="51">
        <v>0</v>
      </c>
      <c r="F11" s="40"/>
      <c r="G11" s="3" t="s">
        <v>345</v>
      </c>
      <c r="H11" s="2"/>
      <c r="I11" s="3" t="s">
        <v>345</v>
      </c>
      <c r="J11" s="37">
        <v>0</v>
      </c>
      <c r="K11" s="38"/>
      <c r="L11" s="39" t="s">
        <v>26</v>
      </c>
      <c r="M11" s="40"/>
      <c r="N11" s="3" t="s">
        <v>345</v>
      </c>
      <c r="P11" s="25">
        <v>5</v>
      </c>
      <c r="Q11" s="4" t="s">
        <v>27</v>
      </c>
      <c r="R11" s="5">
        <v>1</v>
      </c>
      <c r="S11" s="5">
        <v>1</v>
      </c>
      <c r="T11" s="5">
        <v>2</v>
      </c>
      <c r="U11" s="5">
        <v>1</v>
      </c>
      <c r="V11" s="5" t="s">
        <v>345</v>
      </c>
      <c r="W11" s="5" t="s">
        <v>345</v>
      </c>
      <c r="X11" s="5" t="s">
        <v>345</v>
      </c>
      <c r="Y11" s="5"/>
      <c r="Z11" s="6">
        <v>5</v>
      </c>
      <c r="AA11" s="6">
        <v>0</v>
      </c>
      <c r="AB11" s="6">
        <v>2</v>
      </c>
      <c r="AC11" s="6">
        <v>3</v>
      </c>
      <c r="AD11" s="5">
        <v>46</v>
      </c>
      <c r="AE11" s="5">
        <v>98</v>
      </c>
      <c r="AF11" s="7">
        <v>-52</v>
      </c>
      <c r="AG11" s="12"/>
    </row>
    <row r="12" spans="2:32" ht="12.75">
      <c r="B12" s="3">
        <v>4</v>
      </c>
      <c r="C12" s="37" t="s">
        <v>26</v>
      </c>
      <c r="D12" s="38">
        <v>26</v>
      </c>
      <c r="E12" s="51" t="s">
        <v>51</v>
      </c>
      <c r="F12" s="40">
        <v>10</v>
      </c>
      <c r="G12" s="3">
        <v>1</v>
      </c>
      <c r="H12" s="2"/>
      <c r="I12" s="3">
        <v>1</v>
      </c>
      <c r="J12" s="37" t="s">
        <v>27</v>
      </c>
      <c r="K12" s="38">
        <v>14</v>
      </c>
      <c r="L12" s="39" t="s">
        <v>64</v>
      </c>
      <c r="M12" s="40">
        <v>22</v>
      </c>
      <c r="N12" s="3">
        <v>4</v>
      </c>
      <c r="P12" s="25">
        <v>6</v>
      </c>
      <c r="Q12" s="4">
        <v>0</v>
      </c>
      <c r="R12" s="5" t="s">
        <v>345</v>
      </c>
      <c r="S12" s="5" t="s">
        <v>345</v>
      </c>
      <c r="T12" s="5" t="s">
        <v>345</v>
      </c>
      <c r="U12" s="5" t="s">
        <v>345</v>
      </c>
      <c r="V12" s="5" t="s">
        <v>345</v>
      </c>
      <c r="W12" s="5" t="s">
        <v>345</v>
      </c>
      <c r="X12" s="5" t="s">
        <v>345</v>
      </c>
      <c r="Y12" s="5"/>
      <c r="Z12" s="6">
        <v>0</v>
      </c>
      <c r="AA12" s="6">
        <v>0</v>
      </c>
      <c r="AB12" s="6">
        <v>0</v>
      </c>
      <c r="AC12" s="6">
        <v>0</v>
      </c>
      <c r="AD12" s="5">
        <v>0</v>
      </c>
      <c r="AE12" s="5">
        <v>0</v>
      </c>
      <c r="AF12" s="7">
        <v>0</v>
      </c>
    </row>
    <row r="13" spans="2:32" ht="12.75">
      <c r="B13" s="3">
        <v>2</v>
      </c>
      <c r="C13" s="41" t="s">
        <v>202</v>
      </c>
      <c r="D13" s="42">
        <v>18</v>
      </c>
      <c r="E13" s="43" t="s">
        <v>27</v>
      </c>
      <c r="F13" s="44">
        <v>18</v>
      </c>
      <c r="G13" s="3">
        <v>2</v>
      </c>
      <c r="H13" s="2"/>
      <c r="I13" s="3">
        <v>4</v>
      </c>
      <c r="J13" s="41" t="s">
        <v>51</v>
      </c>
      <c r="K13" s="42">
        <v>28</v>
      </c>
      <c r="L13" s="43" t="s">
        <v>202</v>
      </c>
      <c r="M13" s="44">
        <v>8</v>
      </c>
      <c r="N13" s="3">
        <v>1</v>
      </c>
      <c r="P13" s="25">
        <v>7</v>
      </c>
      <c r="Q13" s="4">
        <v>0</v>
      </c>
      <c r="R13" s="5"/>
      <c r="S13" s="5"/>
      <c r="T13" s="5"/>
      <c r="U13" s="5"/>
      <c r="V13" s="5"/>
      <c r="W13" s="5"/>
      <c r="X13" s="5"/>
      <c r="Y13" s="5"/>
      <c r="Z13" s="6"/>
      <c r="AA13" s="6"/>
      <c r="AB13" s="6"/>
      <c r="AC13" s="6"/>
      <c r="AD13" s="5"/>
      <c r="AE13" s="5"/>
      <c r="AF13" s="7"/>
    </row>
    <row r="14" spans="2:32" ht="12.75">
      <c r="B14" s="3" t="s">
        <v>345</v>
      </c>
      <c r="C14" s="32"/>
      <c r="D14" s="3"/>
      <c r="E14" s="32"/>
      <c r="F14" s="3"/>
      <c r="G14" s="3" t="s">
        <v>345</v>
      </c>
      <c r="H14" s="2"/>
      <c r="I14" s="3" t="s">
        <v>345</v>
      </c>
      <c r="J14" s="49"/>
      <c r="K14" s="3"/>
      <c r="L14" s="32"/>
      <c r="M14" s="3"/>
      <c r="N14" s="3" t="s">
        <v>345</v>
      </c>
      <c r="P14" s="25">
        <v>8</v>
      </c>
      <c r="Q14" s="4">
        <v>0</v>
      </c>
      <c r="R14" s="5"/>
      <c r="S14" s="5"/>
      <c r="T14" s="5"/>
      <c r="U14" s="5"/>
      <c r="V14" s="5"/>
      <c r="W14" s="5"/>
      <c r="X14" s="5"/>
      <c r="Y14" s="5"/>
      <c r="Z14" s="6"/>
      <c r="AA14" s="6"/>
      <c r="AB14" s="6"/>
      <c r="AC14" s="6"/>
      <c r="AD14" s="5"/>
      <c r="AE14" s="5"/>
      <c r="AF14" s="5"/>
    </row>
    <row r="15" spans="2:25" ht="12.75">
      <c r="B15" s="2"/>
      <c r="C15" s="2"/>
      <c r="D15" s="2"/>
      <c r="E15" s="2"/>
      <c r="F15" s="2"/>
      <c r="G15" s="3" t="s">
        <v>345</v>
      </c>
      <c r="H15" s="2"/>
      <c r="I15" s="2"/>
      <c r="J15" s="2"/>
      <c r="K15" s="2"/>
      <c r="L15" s="2"/>
      <c r="M15" s="2"/>
      <c r="N15" s="3" t="s">
        <v>345</v>
      </c>
      <c r="Q15" s="2"/>
      <c r="R15" s="26"/>
      <c r="S15" s="26"/>
      <c r="T15" s="27"/>
      <c r="U15" s="26"/>
      <c r="V15" s="26"/>
      <c r="W15" s="26"/>
      <c r="X15" s="26"/>
      <c r="Y15" s="26"/>
    </row>
    <row r="16" spans="2:24" ht="12.75">
      <c r="B16" s="2"/>
      <c r="C16" s="123" t="s">
        <v>40</v>
      </c>
      <c r="D16" s="124"/>
      <c r="E16" s="121">
        <v>44477</v>
      </c>
      <c r="F16" s="122"/>
      <c r="G16" s="3"/>
      <c r="H16" s="2"/>
      <c r="I16" s="2"/>
      <c r="J16" s="125"/>
      <c r="K16" s="125"/>
      <c r="L16" s="126"/>
      <c r="M16" s="127"/>
      <c r="N16" s="3"/>
      <c r="Q16" s="26"/>
      <c r="R16" s="26"/>
      <c r="S16" s="27"/>
      <c r="T16" s="26"/>
      <c r="U16" s="26"/>
      <c r="V16" s="26"/>
      <c r="W16" s="26"/>
      <c r="X16" s="26"/>
    </row>
    <row r="17" spans="2:24" ht="12.75">
      <c r="B17" s="3" t="s">
        <v>345</v>
      </c>
      <c r="C17" s="37" t="s">
        <v>27</v>
      </c>
      <c r="D17" s="38"/>
      <c r="E17" s="39">
        <v>0</v>
      </c>
      <c r="F17" s="40"/>
      <c r="G17" s="3" t="s">
        <v>345</v>
      </c>
      <c r="H17" s="2"/>
      <c r="I17" s="3" t="s">
        <v>345</v>
      </c>
      <c r="J17" s="32"/>
      <c r="K17" s="3"/>
      <c r="L17" s="32"/>
      <c r="M17" s="3"/>
      <c r="N17" s="3" t="s">
        <v>345</v>
      </c>
      <c r="Q17" s="103"/>
      <c r="R17" s="103"/>
      <c r="S17" s="27"/>
      <c r="T17" s="26"/>
      <c r="U17" s="26"/>
      <c r="V17" s="26"/>
      <c r="W17" s="26"/>
      <c r="X17" s="26"/>
    </row>
    <row r="18" spans="2:24" ht="12.75">
      <c r="B18" s="3" t="s">
        <v>345</v>
      </c>
      <c r="C18" s="37" t="s">
        <v>202</v>
      </c>
      <c r="D18" s="38"/>
      <c r="E18" s="39" t="s">
        <v>26</v>
      </c>
      <c r="F18" s="40"/>
      <c r="G18" s="3" t="s">
        <v>345</v>
      </c>
      <c r="H18" s="2"/>
      <c r="I18" s="3" t="s">
        <v>345</v>
      </c>
      <c r="J18" s="32"/>
      <c r="K18" s="3"/>
      <c r="L18" s="32"/>
      <c r="M18" s="3"/>
      <c r="N18" s="3" t="s">
        <v>345</v>
      </c>
      <c r="Q18" s="103"/>
      <c r="R18" s="103"/>
      <c r="S18" s="27"/>
      <c r="T18" s="26"/>
      <c r="U18" s="26"/>
      <c r="V18" s="26"/>
      <c r="W18" s="26"/>
      <c r="X18" s="26"/>
    </row>
    <row r="19" spans="2:24" ht="12.75">
      <c r="B19" s="3">
        <v>1</v>
      </c>
      <c r="C19" s="41" t="s">
        <v>64</v>
      </c>
      <c r="D19" s="42">
        <v>8</v>
      </c>
      <c r="E19" s="43" t="s">
        <v>51</v>
      </c>
      <c r="F19" s="44">
        <v>28</v>
      </c>
      <c r="G19" s="3">
        <v>4</v>
      </c>
      <c r="H19" s="2"/>
      <c r="I19" s="3" t="s">
        <v>345</v>
      </c>
      <c r="J19" s="32"/>
      <c r="K19" s="3"/>
      <c r="L19" s="32"/>
      <c r="M19" s="3"/>
      <c r="N19" s="3" t="s">
        <v>345</v>
      </c>
      <c r="Q19" s="103"/>
      <c r="R19" s="103"/>
      <c r="S19" s="27"/>
      <c r="T19" s="26"/>
      <c r="U19" s="26"/>
      <c r="V19" s="26"/>
      <c r="W19" s="26"/>
      <c r="X19" s="26"/>
    </row>
    <row r="20" spans="2:24" ht="12.75">
      <c r="B20" s="3" t="s">
        <v>345</v>
      </c>
      <c r="C20" s="32"/>
      <c r="D20" s="3"/>
      <c r="E20" s="32"/>
      <c r="F20" s="3"/>
      <c r="G20" s="3" t="s">
        <v>345</v>
      </c>
      <c r="H20" s="2"/>
      <c r="I20" s="3" t="s">
        <v>345</v>
      </c>
      <c r="J20" s="32"/>
      <c r="K20" s="3"/>
      <c r="L20" s="32"/>
      <c r="M20" s="3"/>
      <c r="N20" s="3" t="s">
        <v>345</v>
      </c>
      <c r="Q20" s="103"/>
      <c r="R20" s="103"/>
      <c r="S20" s="27"/>
      <c r="T20" s="26"/>
      <c r="U20" s="26"/>
      <c r="V20" s="26"/>
      <c r="W20" s="26"/>
      <c r="X20" s="26"/>
    </row>
    <row r="21" spans="2:22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104" t="s">
        <v>51</v>
      </c>
      <c r="R21" s="103">
        <v>13</v>
      </c>
      <c r="S21" s="27"/>
      <c r="T21" s="26"/>
      <c r="U21" s="26"/>
      <c r="V21" s="26"/>
    </row>
    <row r="22" spans="2:33" ht="12.75">
      <c r="B22" s="2"/>
      <c r="C22" s="125"/>
      <c r="D22" s="125"/>
      <c r="E22" s="126"/>
      <c r="F22" s="127"/>
      <c r="G22" s="3"/>
      <c r="H22" s="2"/>
      <c r="I22" s="2"/>
      <c r="J22" s="125"/>
      <c r="K22" s="125"/>
      <c r="L22" s="127"/>
      <c r="M22" s="127"/>
      <c r="N22" s="2"/>
      <c r="Q22" s="104" t="s">
        <v>26</v>
      </c>
      <c r="R22" s="103">
        <v>12</v>
      </c>
      <c r="S22" s="27"/>
      <c r="T22" s="26"/>
      <c r="U22" s="26"/>
      <c r="V22" s="26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3" t="s">
        <v>345</v>
      </c>
      <c r="C23" s="49"/>
      <c r="D23" s="3"/>
      <c r="E23" s="49"/>
      <c r="F23" s="3"/>
      <c r="G23" s="3" t="s">
        <v>345</v>
      </c>
      <c r="H23" s="2"/>
      <c r="I23" s="3" t="s">
        <v>345</v>
      </c>
      <c r="J23" s="32"/>
      <c r="K23" s="3"/>
      <c r="L23" s="32"/>
      <c r="M23" s="3"/>
      <c r="N23" s="3" t="s">
        <v>345</v>
      </c>
      <c r="Q23" s="104" t="s">
        <v>29</v>
      </c>
      <c r="R23" s="103">
        <v>7</v>
      </c>
      <c r="S23" s="27"/>
      <c r="T23" s="26"/>
      <c r="U23" s="26"/>
      <c r="V23" s="26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19" ht="12.75">
      <c r="B24" s="3" t="s">
        <v>345</v>
      </c>
      <c r="C24" s="49"/>
      <c r="D24" s="3"/>
      <c r="E24" s="49"/>
      <c r="F24" s="3"/>
      <c r="G24" s="3" t="s">
        <v>345</v>
      </c>
      <c r="H24" s="2"/>
      <c r="I24" s="3" t="s">
        <v>345</v>
      </c>
      <c r="J24" s="32"/>
      <c r="K24" s="3"/>
      <c r="L24" s="32"/>
      <c r="M24" s="3"/>
      <c r="N24" s="3" t="s">
        <v>345</v>
      </c>
      <c r="Q24" s="104" t="s">
        <v>64</v>
      </c>
      <c r="R24" s="103">
        <v>7</v>
      </c>
      <c r="S24" s="26"/>
    </row>
    <row r="25" spans="2:18" ht="12.75">
      <c r="B25" s="3" t="s">
        <v>345</v>
      </c>
      <c r="C25" s="49"/>
      <c r="D25" s="3"/>
      <c r="E25" s="49"/>
      <c r="F25" s="3"/>
      <c r="G25" s="3" t="s">
        <v>345</v>
      </c>
      <c r="H25" s="2"/>
      <c r="I25" s="3" t="s">
        <v>345</v>
      </c>
      <c r="J25" s="32"/>
      <c r="K25" s="3"/>
      <c r="L25" s="32"/>
      <c r="M25" s="3"/>
      <c r="N25" s="3" t="s">
        <v>345</v>
      </c>
      <c r="Q25" s="105" t="s">
        <v>27</v>
      </c>
      <c r="R25" s="106">
        <v>5</v>
      </c>
    </row>
    <row r="26" spans="2:14" ht="12.75">
      <c r="B26" s="3" t="s">
        <v>345</v>
      </c>
      <c r="C26" s="32"/>
      <c r="D26" s="3"/>
      <c r="E26" s="32"/>
      <c r="F26" s="3"/>
      <c r="G26" s="3" t="s">
        <v>345</v>
      </c>
      <c r="H26" s="2"/>
      <c r="I26" s="3" t="s">
        <v>345</v>
      </c>
      <c r="J26" s="32"/>
      <c r="K26" s="3"/>
      <c r="L26" s="32"/>
      <c r="M26" s="3"/>
      <c r="N26" s="3" t="s">
        <v>345</v>
      </c>
    </row>
    <row r="29" ht="78.75" customHeight="1"/>
  </sheetData>
  <sheetProtection selectLockedCells="1" selectUnlockedCells="1"/>
  <mergeCells count="34">
    <mergeCell ref="C16:D16"/>
    <mergeCell ref="E16:F16"/>
    <mergeCell ref="J16:K16"/>
    <mergeCell ref="L16:M16"/>
    <mergeCell ref="C22:D22"/>
    <mergeCell ref="E22:F22"/>
    <mergeCell ref="J22:K22"/>
    <mergeCell ref="L22:M22"/>
    <mergeCell ref="AC5:AC6"/>
    <mergeCell ref="AD5:AD6"/>
    <mergeCell ref="AE5:AE6"/>
    <mergeCell ref="AF5:AF6"/>
    <mergeCell ref="C10:D10"/>
    <mergeCell ref="E10:F10"/>
    <mergeCell ref="J10:K10"/>
    <mergeCell ref="L10:M10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C1:O1"/>
    <mergeCell ref="C2:L2"/>
    <mergeCell ref="C4:D4"/>
    <mergeCell ref="E4:F4"/>
    <mergeCell ref="J4:K4"/>
    <mergeCell ref="L4:M4"/>
  </mergeCells>
  <conditionalFormatting sqref="F20:F21 M20:M21 F1:H1 G21 M1:O3 M23:M26 O22:O26 F23:F26 N21:N22 F3:H3 F27:H65536 M27:O65536">
    <cfRule type="cellIs" priority="13" dxfId="2" operator="greaterThan" stopIfTrue="1">
      <formula>D1</formula>
    </cfRule>
    <cfRule type="cellIs" priority="14" dxfId="1" operator="lessThan" stopIfTrue="1">
      <formula>D1</formula>
    </cfRule>
    <cfRule type="cellIs" priority="15" dxfId="0" operator="equal" stopIfTrue="1">
      <formula>D1</formula>
    </cfRule>
  </conditionalFormatting>
  <conditionalFormatting sqref="D1 D3 K1 D20:D21 K20:K21 K3 D23:D65536 K23:K65536">
    <cfRule type="cellIs" priority="16" dxfId="2" operator="greaterThan" stopIfTrue="1">
      <formula>F1</formula>
    </cfRule>
    <cfRule type="cellIs" priority="17" dxfId="1" operator="lessThan" stopIfTrue="1">
      <formula>F1</formula>
    </cfRule>
    <cfRule type="cellIs" priority="18" dxfId="0" operator="equal" stopIfTrue="1">
      <formula>F1</formula>
    </cfRule>
  </conditionalFormatting>
  <conditionalFormatting sqref="F2:H2">
    <cfRule type="cellIs" priority="7" dxfId="2" operator="greaterThan" stopIfTrue="1">
      <formula>D2</formula>
    </cfRule>
    <cfRule type="cellIs" priority="8" dxfId="1" operator="lessThan" stopIfTrue="1">
      <formula>D2</formula>
    </cfRule>
    <cfRule type="cellIs" priority="9" dxfId="0" operator="equal" stopIfTrue="1">
      <formula>D2</formula>
    </cfRule>
  </conditionalFormatting>
  <conditionalFormatting sqref="K2">
    <cfRule type="cellIs" priority="10" dxfId="2" operator="greaterThan" stopIfTrue="1">
      <formula>M2</formula>
    </cfRule>
    <cfRule type="cellIs" priority="11" dxfId="1" operator="lessThan" stopIfTrue="1">
      <formula>M2</formula>
    </cfRule>
    <cfRule type="cellIs" priority="12" dxfId="0" operator="equal" stopIfTrue="1">
      <formula>M2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horizontalDpi="300" verticalDpi="3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>
    <tabColor theme="4" tint="0.39998000860214233"/>
  </sheetPr>
  <dimension ref="B1:AG26"/>
  <sheetViews>
    <sheetView zoomScale="115" zoomScaleNormal="115" zoomScalePageLayoutView="0" workbookViewId="0" topLeftCell="A1">
      <selection activeCell="K21" sqref="K21"/>
    </sheetView>
  </sheetViews>
  <sheetFormatPr defaultColWidth="11.421875" defaultRowHeight="12.75"/>
  <cols>
    <col min="1" max="1" width="2.28125" style="1" customWidth="1"/>
    <col min="2" max="2" width="2.003906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00390625" style="1" customWidth="1"/>
    <col min="8" max="8" width="2.421875" style="1" customWidth="1"/>
    <col min="9" max="9" width="2.00390625" style="1" customWidth="1"/>
    <col min="10" max="10" width="15.7109375" style="1" customWidth="1"/>
    <col min="11" max="11" width="4.7109375" style="1" customWidth="1"/>
    <col min="12" max="12" width="16.14062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31" width="3.7109375" style="1" customWidth="1"/>
    <col min="32" max="32" width="4.7109375" style="1" customWidth="1"/>
    <col min="33" max="33" width="12.57421875" style="1" customWidth="1"/>
    <col min="34" max="35" width="11.421875" style="1" customWidth="1"/>
    <col min="36" max="16384" width="11.421875" style="1" customWidth="1"/>
  </cols>
  <sheetData>
    <row r="1" spans="3:15" ht="20.25">
      <c r="C1" s="120" t="str">
        <f>Honneur!C1</f>
        <v>Championnat Des Clubs - Année 2021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3:15" ht="20.25" customHeight="1">
      <c r="C2" s="120" t="s">
        <v>171</v>
      </c>
      <c r="D2" s="120"/>
      <c r="E2" s="120"/>
      <c r="F2" s="120"/>
      <c r="G2" s="120"/>
      <c r="H2" s="120"/>
      <c r="I2" s="120"/>
      <c r="J2" s="120"/>
      <c r="K2" s="120"/>
      <c r="L2" s="120"/>
      <c r="M2" s="23"/>
      <c r="N2" s="23"/>
      <c r="O2" s="23"/>
    </row>
    <row r="3" ht="15" customHeight="1"/>
    <row r="4" spans="2:14" ht="12.75">
      <c r="B4" s="2"/>
      <c r="C4" s="140" t="s">
        <v>36</v>
      </c>
      <c r="D4" s="141"/>
      <c r="E4" s="142">
        <f>'Promotion 4'!E4:F4</f>
        <v>44442</v>
      </c>
      <c r="F4" s="143"/>
      <c r="G4" s="2"/>
      <c r="H4" s="2"/>
      <c r="I4" s="2"/>
      <c r="J4" s="140" t="s">
        <v>37</v>
      </c>
      <c r="K4" s="141"/>
      <c r="L4" s="144">
        <f>'Promotion 4'!L4:M4</f>
        <v>44449</v>
      </c>
      <c r="M4" s="143"/>
      <c r="N4" s="2"/>
    </row>
    <row r="5" spans="2:32" ht="12.75">
      <c r="B5" s="3">
        <f>IF($D5="","",IF($D5&gt;$F5,3)+IF($D5=$F5,2,1))</f>
      </c>
      <c r="C5" s="37">
        <f>Q7</f>
        <v>0</v>
      </c>
      <c r="D5" s="38"/>
      <c r="E5" s="39">
        <f>Q12</f>
        <v>0</v>
      </c>
      <c r="F5" s="40"/>
      <c r="G5" s="3">
        <f>IF($F5="","",IF($F5&gt;$D5,3)+IF($F5=$D5,2,1))</f>
      </c>
      <c r="H5" s="2"/>
      <c r="I5" s="3">
        <f>IF(K5="","",IF(K5&gt;M5,3)+IF(K5=M5,2,1))</f>
      </c>
      <c r="J5" s="37">
        <f>Q12</f>
        <v>0</v>
      </c>
      <c r="K5" s="38"/>
      <c r="L5" s="39">
        <f>Q8</f>
        <v>0</v>
      </c>
      <c r="M5" s="40"/>
      <c r="N5" s="3">
        <f>IF(M5="","",IF(M5&gt;K5,3)+IF(M5=K5,2,1))</f>
      </c>
      <c r="Q5" s="138" t="s">
        <v>46</v>
      </c>
      <c r="R5" s="112">
        <v>1</v>
      </c>
      <c r="S5" s="112">
        <v>2</v>
      </c>
      <c r="T5" s="112">
        <v>3</v>
      </c>
      <c r="U5" s="112">
        <v>4</v>
      </c>
      <c r="V5" s="112">
        <v>5</v>
      </c>
      <c r="W5" s="112">
        <v>6</v>
      </c>
      <c r="X5" s="112">
        <v>7</v>
      </c>
      <c r="Y5" s="112">
        <v>8</v>
      </c>
      <c r="Z5" s="136" t="s">
        <v>47</v>
      </c>
      <c r="AA5" s="118" t="s">
        <v>0</v>
      </c>
      <c r="AB5" s="118" t="s">
        <v>1</v>
      </c>
      <c r="AC5" s="118" t="s">
        <v>2</v>
      </c>
      <c r="AD5" s="112" t="s">
        <v>2</v>
      </c>
      <c r="AE5" s="112" t="s">
        <v>3</v>
      </c>
      <c r="AF5" s="113" t="s">
        <v>4</v>
      </c>
    </row>
    <row r="6" spans="2:32" ht="12.75">
      <c r="B6" s="3">
        <f>IF(D6="","",IF(D6&gt;F6,3)+IF(D6=F6,2,1))</f>
      </c>
      <c r="C6" s="37">
        <f>Q8</f>
        <v>0</v>
      </c>
      <c r="D6" s="38"/>
      <c r="E6" s="39">
        <f>Q11</f>
        <v>0</v>
      </c>
      <c r="F6" s="40"/>
      <c r="G6" s="3">
        <f>IF($F6="","",IF($F6&gt;$D6,3)+IF($F6=$D6,2,1))</f>
      </c>
      <c r="H6" s="2"/>
      <c r="I6" s="3">
        <f>IF(K6="","",IF(K6&gt;M6,3)+IF(K6=M6,2,1))</f>
      </c>
      <c r="J6" s="37">
        <f>Q9</f>
        <v>0</v>
      </c>
      <c r="K6" s="38"/>
      <c r="L6" s="39">
        <f>Q7</f>
        <v>0</v>
      </c>
      <c r="M6" s="40"/>
      <c r="N6" s="3">
        <f>IF(M6="","",IF(M6&gt;K6,3)+IF(M6=K6,2,1))</f>
      </c>
      <c r="Q6" s="139"/>
      <c r="R6" s="112"/>
      <c r="S6" s="112"/>
      <c r="T6" s="112"/>
      <c r="U6" s="112"/>
      <c r="V6" s="112"/>
      <c r="W6" s="112"/>
      <c r="X6" s="112"/>
      <c r="Y6" s="112"/>
      <c r="Z6" s="137"/>
      <c r="AA6" s="119"/>
      <c r="AB6" s="119"/>
      <c r="AC6" s="119"/>
      <c r="AD6" s="112"/>
      <c r="AE6" s="112"/>
      <c r="AF6" s="113"/>
    </row>
    <row r="7" spans="2:33" ht="12.75">
      <c r="B7" s="3">
        <f>IF(D7="","",IF(D7&gt;F7,3)+IF(D7=F7,2,1))</f>
      </c>
      <c r="C7" s="41">
        <f>Q10</f>
        <v>0</v>
      </c>
      <c r="D7" s="42"/>
      <c r="E7" s="43">
        <f>Q9</f>
        <v>0</v>
      </c>
      <c r="F7" s="44"/>
      <c r="G7" s="3">
        <f>IF($F7="","",IF($F7&gt;$D7,3)+IF($F7=$D7,2,1))</f>
      </c>
      <c r="H7" s="2"/>
      <c r="I7" s="3">
        <f>IF(K7="","",IF(K7&gt;M7,3)+IF(K7=M7,2,1))</f>
      </c>
      <c r="J7" s="41">
        <f>Q11</f>
        <v>0</v>
      </c>
      <c r="K7" s="42"/>
      <c r="L7" s="43">
        <f>Q10</f>
        <v>0</v>
      </c>
      <c r="M7" s="44"/>
      <c r="N7" s="3">
        <f>IF(M7="","",IF(M7&gt;K7,3)+IF(M7=K7,2,1))</f>
      </c>
      <c r="P7" s="25">
        <v>1</v>
      </c>
      <c r="Q7" s="4">
        <f>'liste équipes'!G4</f>
        <v>0</v>
      </c>
      <c r="R7" s="5">
        <f>B5</f>
      </c>
      <c r="S7" s="5">
        <f>N6</f>
      </c>
      <c r="T7" s="5">
        <f>B13</f>
      </c>
      <c r="U7" s="5">
        <f>N13</f>
      </c>
      <c r="V7" s="5">
        <f>B18</f>
      </c>
      <c r="W7" s="5">
        <f>+I17</f>
      </c>
      <c r="X7" s="5">
        <f>+B26</f>
      </c>
      <c r="Y7" s="5"/>
      <c r="Z7" s="6">
        <f aca="true" t="shared" si="0" ref="Z7:Z12">SUM(R7:Y7)</f>
        <v>0</v>
      </c>
      <c r="AA7" s="6">
        <f aca="true" t="shared" si="1" ref="AA7:AA12">IF($R7=4,1,0)+IF($S7=4,1,0)+IF($T7=4,1,0)+IF($U7=4,1,0)+IF($V7=4,1,0)+IF($W7=4,1,0)+IF($X7=4,1,0)+IF($Y7=4,1,0)</f>
        <v>0</v>
      </c>
      <c r="AB7" s="6">
        <f aca="true" t="shared" si="2" ref="AB7:AB12">IF($R7=2,1,0)+IF($S7=2,1,0)+IF($T7=2,1,0)+IF($U7=2,1,0)+IF($V7=2,1,0)+IF($W7=2,1,0)+IF($X7=2,1,0)+IF($T7=2,1,0)</f>
        <v>0</v>
      </c>
      <c r="AC7" s="6">
        <f aca="true" t="shared" si="3" ref="AC7:AC12">IF($R7=1,1,0)+IF($S7=1,1,0)+IF($T7=1,1,0)+IF($U7=1,1,0)+IF($V7=1,1,0)+IF($W7=1,1,0)+IF($X7=1,1,0)+IF($Y7=1,1,0)</f>
        <v>0</v>
      </c>
      <c r="AD7" s="5">
        <f>SUM(D5+M6+D13+M13+D18)</f>
        <v>0</v>
      </c>
      <c r="AE7" s="5">
        <f>SUM(F5+K6+F13+K13+F18)</f>
        <v>0</v>
      </c>
      <c r="AF7" s="7">
        <f aca="true" t="shared" si="4" ref="AF7:AF12">AD7-AE7</f>
        <v>0</v>
      </c>
      <c r="AG7" s="12"/>
    </row>
    <row r="8" spans="2:33" ht="12.75">
      <c r="B8" s="3">
        <f>IF(D8="","",IF(D8&gt;F8,3)+IF(D8=F8,2,1))</f>
      </c>
      <c r="C8" s="32"/>
      <c r="D8" s="3"/>
      <c r="E8" s="32"/>
      <c r="F8" s="3"/>
      <c r="G8" s="3">
        <f>IF(F8="","",IF(F8&gt;D8,3)+IF(F8=D8,2,1))</f>
      </c>
      <c r="H8" s="2"/>
      <c r="I8" s="3">
        <f>IF(K8="","",IF(K8&gt;M8,3)+IF(K8=M8,2,1))</f>
      </c>
      <c r="J8" s="32"/>
      <c r="K8" s="3"/>
      <c r="L8" s="32"/>
      <c r="M8" s="3"/>
      <c r="N8" s="3">
        <f>IF(M8="","",IF(M8&gt;K8,3)+IF(M8=K8,2,1))</f>
      </c>
      <c r="P8" s="25">
        <v>2</v>
      </c>
      <c r="Q8" s="4">
        <f>'liste équipes'!G5</f>
        <v>0</v>
      </c>
      <c r="R8" s="5">
        <f>B6</f>
      </c>
      <c r="S8" s="5">
        <f>N5</f>
      </c>
      <c r="T8" s="5">
        <f>G12</f>
      </c>
      <c r="U8" s="5">
        <f>I13</f>
      </c>
      <c r="V8" s="5">
        <f>G19</f>
      </c>
      <c r="W8" s="5">
        <f>+I20</f>
      </c>
      <c r="X8" s="5">
        <f>G23</f>
      </c>
      <c r="Y8" s="5"/>
      <c r="Z8" s="6">
        <f t="shared" si="0"/>
        <v>0</v>
      </c>
      <c r="AA8" s="6">
        <f t="shared" si="1"/>
        <v>0</v>
      </c>
      <c r="AB8" s="6">
        <f t="shared" si="2"/>
        <v>0</v>
      </c>
      <c r="AC8" s="6">
        <f t="shared" si="3"/>
        <v>0</v>
      </c>
      <c r="AD8" s="5">
        <f>SUM(D6+M5+F12+K13+F19)</f>
        <v>0</v>
      </c>
      <c r="AE8" s="5">
        <f>SUM(F6+K5+D12+M13+D19)</f>
        <v>0</v>
      </c>
      <c r="AF8" s="7">
        <f t="shared" si="4"/>
        <v>0</v>
      </c>
      <c r="AG8" s="12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5">
        <v>3</v>
      </c>
      <c r="Q9" s="4">
        <f>'liste équipes'!G6</f>
        <v>0</v>
      </c>
      <c r="R9" s="5">
        <f>G7</f>
      </c>
      <c r="S9" s="5">
        <f>I6</f>
      </c>
      <c r="T9" s="5">
        <f>B11</f>
      </c>
      <c r="U9" s="5">
        <f>N12</f>
      </c>
      <c r="V9" s="5">
        <f>B19</f>
      </c>
      <c r="W9" s="5">
        <f>N19</f>
      </c>
      <c r="X9" s="5">
        <f>B25</f>
      </c>
      <c r="Y9" s="5"/>
      <c r="Z9" s="6">
        <f t="shared" si="0"/>
        <v>0</v>
      </c>
      <c r="AA9" s="6">
        <f t="shared" si="1"/>
        <v>0</v>
      </c>
      <c r="AB9" s="6">
        <f t="shared" si="2"/>
        <v>0</v>
      </c>
      <c r="AC9" s="6">
        <f t="shared" si="3"/>
        <v>0</v>
      </c>
      <c r="AD9" s="5">
        <f>SUM(F7+K6+D11+M12+D19)</f>
        <v>0</v>
      </c>
      <c r="AE9" s="5">
        <f>SUM(D7+M6+F11+K12+F19)</f>
        <v>0</v>
      </c>
      <c r="AF9" s="7">
        <f t="shared" si="4"/>
        <v>0</v>
      </c>
      <c r="AG9" s="12"/>
    </row>
    <row r="10" spans="2:33" ht="12.75">
      <c r="B10" s="2"/>
      <c r="C10" s="140" t="s">
        <v>38</v>
      </c>
      <c r="D10" s="141"/>
      <c r="E10" s="142">
        <f>'Promotion 4'!E10:F10</f>
        <v>44456</v>
      </c>
      <c r="F10" s="143"/>
      <c r="G10" s="2"/>
      <c r="H10" s="2"/>
      <c r="I10" s="2"/>
      <c r="J10" s="140" t="s">
        <v>39</v>
      </c>
      <c r="K10" s="141"/>
      <c r="L10" s="144">
        <f>'Promotion 4'!L10:M10</f>
        <v>44463</v>
      </c>
      <c r="M10" s="143"/>
      <c r="N10" s="2"/>
      <c r="P10" s="25">
        <v>4</v>
      </c>
      <c r="Q10" s="4">
        <f>'liste équipes'!G7</f>
        <v>0</v>
      </c>
      <c r="R10" s="5">
        <f>B7</f>
      </c>
      <c r="S10" s="5">
        <f>N7</f>
      </c>
      <c r="T10" s="5">
        <f>B12</f>
      </c>
      <c r="U10" s="5">
        <f>N11</f>
      </c>
      <c r="V10" s="5">
        <f>G18</f>
      </c>
      <c r="W10" s="5">
        <f>N18</f>
      </c>
      <c r="X10" s="5">
        <f>B24</f>
      </c>
      <c r="Y10" s="5"/>
      <c r="Z10" s="6">
        <f t="shared" si="0"/>
        <v>0</v>
      </c>
      <c r="AA10" s="6">
        <f t="shared" si="1"/>
        <v>0</v>
      </c>
      <c r="AB10" s="6">
        <f t="shared" si="2"/>
        <v>0</v>
      </c>
      <c r="AC10" s="6">
        <f t="shared" si="3"/>
        <v>0</v>
      </c>
      <c r="AD10" s="5">
        <f>SUM(D7+M7+D12+M11+F18)</f>
        <v>0</v>
      </c>
      <c r="AE10" s="5">
        <f>SUM(F7+K7+F12+K11+D18)</f>
        <v>0</v>
      </c>
      <c r="AF10" s="7">
        <f t="shared" si="4"/>
        <v>0</v>
      </c>
      <c r="AG10" s="12"/>
    </row>
    <row r="11" spans="2:33" ht="12.75">
      <c r="B11" s="3">
        <f>IF($D11="","",IF($D11&gt;$F11,3)+IF($D11=$F11,2,1))</f>
      </c>
      <c r="C11" s="50">
        <f>Q9</f>
        <v>0</v>
      </c>
      <c r="D11" s="38"/>
      <c r="E11" s="51">
        <f>Q12</f>
        <v>0</v>
      </c>
      <c r="F11" s="40"/>
      <c r="G11" s="3">
        <f>IF($F11="","",IF($F11&gt;$D11,3)+IF($F11=$D11,2,1))</f>
      </c>
      <c r="H11" s="2"/>
      <c r="I11" s="3">
        <f>IF(K11="","",IF(K11&gt;M11,3)+IF(K11=M11,2,1))</f>
      </c>
      <c r="J11" s="37">
        <f>Q12</f>
        <v>0</v>
      </c>
      <c r="K11" s="38"/>
      <c r="L11" s="39">
        <f>Q10</f>
        <v>0</v>
      </c>
      <c r="M11" s="40"/>
      <c r="N11" s="3">
        <f>IF(M11="","",IF(M11&gt;K11,3)+IF(M11=K11,2,1))</f>
      </c>
      <c r="P11" s="25">
        <v>5</v>
      </c>
      <c r="Q11" s="4">
        <f>'liste équipes'!G8</f>
        <v>0</v>
      </c>
      <c r="R11" s="5">
        <f>G6</f>
      </c>
      <c r="S11" s="5">
        <f>I7</f>
      </c>
      <c r="T11" s="5">
        <f>G13</f>
      </c>
      <c r="U11" s="5">
        <f>I12</f>
      </c>
      <c r="V11" s="5">
        <f>B17</f>
      </c>
      <c r="W11" s="5">
        <f>I18</f>
      </c>
      <c r="X11" s="5">
        <f>G25</f>
      </c>
      <c r="Y11" s="5"/>
      <c r="Z11" s="6">
        <f t="shared" si="0"/>
        <v>0</v>
      </c>
      <c r="AA11" s="6">
        <f t="shared" si="1"/>
        <v>0</v>
      </c>
      <c r="AB11" s="6">
        <f t="shared" si="2"/>
        <v>0</v>
      </c>
      <c r="AC11" s="6">
        <f t="shared" si="3"/>
        <v>0</v>
      </c>
      <c r="AD11" s="5">
        <f>SUM(F6+K5+F13+K12+D17)</f>
        <v>0</v>
      </c>
      <c r="AE11" s="5">
        <f>SUM(D6+M7+D13+M12+F17)</f>
        <v>0</v>
      </c>
      <c r="AF11" s="7">
        <f t="shared" si="4"/>
        <v>0</v>
      </c>
      <c r="AG11" s="12"/>
    </row>
    <row r="12" spans="2:32" ht="12.75">
      <c r="B12" s="3">
        <f>IF(D12="","",IF(D12&gt;F12,3)+IF(D12=F12,2,1))</f>
      </c>
      <c r="C12" s="37">
        <f>Q10</f>
        <v>0</v>
      </c>
      <c r="D12" s="38"/>
      <c r="E12" s="51">
        <f>Q8</f>
        <v>0</v>
      </c>
      <c r="F12" s="40"/>
      <c r="G12" s="3">
        <f>IF(F12="","",IF(F12&gt;D12,3)+IF(F12=D12,2,1))</f>
      </c>
      <c r="H12" s="2"/>
      <c r="I12" s="3">
        <f>IF(K12="","",IF(K12&gt;M12,3)+IF(K12=M12,2,1))</f>
      </c>
      <c r="J12" s="37">
        <f>Q11</f>
        <v>0</v>
      </c>
      <c r="K12" s="38"/>
      <c r="L12" s="39">
        <f>Q9</f>
        <v>0</v>
      </c>
      <c r="M12" s="40"/>
      <c r="N12" s="3">
        <f>IF(M12="","",IF(M12&gt;K12,3)+IF(M12=K12,2,1))</f>
      </c>
      <c r="P12" s="25">
        <v>6</v>
      </c>
      <c r="Q12" s="4">
        <f>'liste équipes'!G9</f>
        <v>0</v>
      </c>
      <c r="R12" s="5">
        <f>G5</f>
      </c>
      <c r="S12" s="5">
        <f>I5</f>
      </c>
      <c r="T12" s="5">
        <f>G11</f>
      </c>
      <c r="U12" s="5">
        <f>I11</f>
      </c>
      <c r="V12" s="5">
        <f>G17</f>
      </c>
      <c r="W12" s="5">
        <f>N17</f>
      </c>
      <c r="X12" s="5">
        <f>B23</f>
      </c>
      <c r="Y12" s="5"/>
      <c r="Z12" s="6">
        <f t="shared" si="0"/>
        <v>0</v>
      </c>
      <c r="AA12" s="6">
        <f t="shared" si="1"/>
        <v>0</v>
      </c>
      <c r="AB12" s="6">
        <f t="shared" si="2"/>
        <v>0</v>
      </c>
      <c r="AC12" s="6">
        <f t="shared" si="3"/>
        <v>0</v>
      </c>
      <c r="AD12" s="5">
        <f>SUM(F5+K5+F11+K12+F17)</f>
        <v>0</v>
      </c>
      <c r="AE12" s="5">
        <f>SUM(D5+M5+D11+M11+D17)</f>
        <v>0</v>
      </c>
      <c r="AF12" s="7">
        <f t="shared" si="4"/>
        <v>0</v>
      </c>
    </row>
    <row r="13" spans="2:32" ht="12.75">
      <c r="B13" s="3">
        <f>IF(D13="","",IF(D13&gt;F13,3)+IF(D13=F13,2,1))</f>
      </c>
      <c r="C13" s="41">
        <f>Q7</f>
        <v>0</v>
      </c>
      <c r="D13" s="42"/>
      <c r="E13" s="43">
        <f>Q11</f>
        <v>0</v>
      </c>
      <c r="F13" s="44"/>
      <c r="G13" s="3">
        <f>IF(F13="","",IF(F13&gt;D13,3)+IF(F13=D13,2,1))</f>
      </c>
      <c r="H13" s="2"/>
      <c r="I13" s="3">
        <f>IF(K13="","",IF(K13&gt;M13,3)+IF(K13=M13,2,1))</f>
      </c>
      <c r="J13" s="41">
        <f>Q8</f>
        <v>0</v>
      </c>
      <c r="K13" s="42"/>
      <c r="L13" s="43">
        <f>Q7</f>
        <v>0</v>
      </c>
      <c r="M13" s="44"/>
      <c r="N13" s="3">
        <f>IF(M13="","",IF(M13&gt;K13,3)+IF(M13=K13,2,1))</f>
      </c>
      <c r="P13" s="25">
        <v>7</v>
      </c>
      <c r="Q13" s="4">
        <f>'liste équipes'!G10</f>
        <v>0</v>
      </c>
      <c r="R13" s="5"/>
      <c r="S13" s="5"/>
      <c r="T13" s="5"/>
      <c r="U13" s="5"/>
      <c r="V13" s="5"/>
      <c r="W13" s="5"/>
      <c r="X13" s="5"/>
      <c r="Y13" s="5"/>
      <c r="Z13" s="6"/>
      <c r="AA13" s="6"/>
      <c r="AB13" s="6"/>
      <c r="AC13" s="6"/>
      <c r="AD13" s="5"/>
      <c r="AE13" s="5"/>
      <c r="AF13" s="7"/>
    </row>
    <row r="14" spans="2:32" ht="12.75">
      <c r="B14" s="3">
        <f>IF(D14="","",IF(D14&gt;F14,3)+IF(D14=F14,2,1))</f>
      </c>
      <c r="C14" s="32"/>
      <c r="D14" s="3"/>
      <c r="E14" s="32"/>
      <c r="F14" s="3"/>
      <c r="G14" s="3">
        <f>IF(F14="","",IF(F14&gt;D14,3)+IF(F14=D14,2,1))</f>
      </c>
      <c r="H14" s="2"/>
      <c r="I14" s="3">
        <f>IF(K14="","",IF(K14&gt;M14,3)+IF(K14=M14,2,1))</f>
      </c>
      <c r="J14" s="49"/>
      <c r="K14" s="3"/>
      <c r="L14" s="32"/>
      <c r="M14" s="3"/>
      <c r="N14" s="3">
        <f>IF(M14="","",IF(M14&gt;K14,3)+IF(M14=K14,2,1))</f>
      </c>
      <c r="P14" s="25">
        <v>8</v>
      </c>
      <c r="Q14" s="4">
        <f>'liste équipes'!G11</f>
        <v>0</v>
      </c>
      <c r="R14" s="5"/>
      <c r="S14" s="5"/>
      <c r="T14" s="5"/>
      <c r="U14" s="5"/>
      <c r="V14" s="5"/>
      <c r="W14" s="5"/>
      <c r="X14" s="5"/>
      <c r="Y14" s="5"/>
      <c r="Z14" s="6"/>
      <c r="AA14" s="6"/>
      <c r="AB14" s="6"/>
      <c r="AC14" s="6"/>
      <c r="AD14" s="5"/>
      <c r="AE14" s="5"/>
      <c r="AF14" s="5"/>
    </row>
    <row r="15" spans="2:25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  <c r="R15" s="26"/>
      <c r="S15" s="26"/>
      <c r="T15" s="27"/>
      <c r="U15" s="26"/>
      <c r="V15" s="26"/>
      <c r="W15" s="26"/>
      <c r="X15" s="26"/>
      <c r="Y15" s="26"/>
    </row>
    <row r="16" spans="2:24" ht="12.75">
      <c r="B16" s="2"/>
      <c r="C16" s="140" t="s">
        <v>40</v>
      </c>
      <c r="D16" s="141"/>
      <c r="E16" s="142">
        <f>'Promotion 4'!E16:F16</f>
        <v>44477</v>
      </c>
      <c r="F16" s="143"/>
      <c r="G16" s="3"/>
      <c r="H16" s="2"/>
      <c r="I16" s="2"/>
      <c r="J16" s="125"/>
      <c r="K16" s="125"/>
      <c r="L16" s="126"/>
      <c r="M16" s="127"/>
      <c r="N16" s="3"/>
      <c r="Q16" s="26"/>
      <c r="R16" s="26"/>
      <c r="S16" s="27"/>
      <c r="T16" s="26"/>
      <c r="U16" s="26"/>
      <c r="V16" s="26"/>
      <c r="W16" s="26"/>
      <c r="X16" s="26"/>
    </row>
    <row r="17" spans="2:24" ht="12.75">
      <c r="B17" s="3">
        <f>IF($D17="","",IF($D17&gt;$F17,3)+IF($D17=$F17,2,1))</f>
      </c>
      <c r="C17" s="37">
        <f>Q11</f>
        <v>0</v>
      </c>
      <c r="D17" s="38"/>
      <c r="E17" s="39">
        <f>Q12</f>
        <v>0</v>
      </c>
      <c r="F17" s="40"/>
      <c r="G17" s="3">
        <f>IF($F17="","",IF($F17&gt;$D17,3)+IF($F17=$D17,2,1))</f>
      </c>
      <c r="H17" s="2"/>
      <c r="I17" s="3">
        <f>IF(K17="","",IF(K17&gt;M17,3)+IF(K17=M17,2,1))</f>
      </c>
      <c r="J17" s="32"/>
      <c r="K17" s="3"/>
      <c r="L17" s="32"/>
      <c r="M17" s="3"/>
      <c r="N17" s="3">
        <f>IF(M17="","",IF(M17&gt;K17,3)+IF(M17=K17,2,1))</f>
      </c>
      <c r="Q17" s="61"/>
      <c r="R17" s="26"/>
      <c r="S17" s="27"/>
      <c r="T17" s="26"/>
      <c r="U17" s="26"/>
      <c r="V17" s="26"/>
      <c r="W17" s="26"/>
      <c r="X17" s="26"/>
    </row>
    <row r="18" spans="2:24" ht="12.75">
      <c r="B18" s="3">
        <f>IF(D18="","",IF(D18&gt;F18,3)+IF(D18=F18,2,1))</f>
      </c>
      <c r="C18" s="37">
        <f>Q7</f>
        <v>0</v>
      </c>
      <c r="D18" s="38"/>
      <c r="E18" s="39">
        <f>Q10</f>
        <v>0</v>
      </c>
      <c r="F18" s="40"/>
      <c r="G18" s="3">
        <f>IF(F18="","",IF(F18&gt;D18,3)+IF(F18=D18,2,1))</f>
      </c>
      <c r="H18" s="2"/>
      <c r="I18" s="3">
        <f>IF(K18="","",IF(K18&gt;M18,3)+IF(K18=M18,2,1))</f>
      </c>
      <c r="J18" s="32"/>
      <c r="K18" s="3"/>
      <c r="L18" s="32"/>
      <c r="M18" s="3"/>
      <c r="N18" s="3">
        <f>IF(M18="","",IF(M18&gt;K18,3)+IF(M18=K18,2,1))</f>
      </c>
      <c r="Q18" s="63"/>
      <c r="S18" s="27"/>
      <c r="T18" s="26"/>
      <c r="U18" s="26"/>
      <c r="V18" s="26"/>
      <c r="W18" s="26"/>
      <c r="X18" s="26"/>
    </row>
    <row r="19" spans="2:24" ht="12.75">
      <c r="B19" s="3">
        <f>IF(D19="","",IF(D19&gt;F19,3)+IF(D19=F19,2,1))</f>
      </c>
      <c r="C19" s="41">
        <f>Q9</f>
        <v>0</v>
      </c>
      <c r="D19" s="42"/>
      <c r="E19" s="43">
        <f>Q8</f>
        <v>0</v>
      </c>
      <c r="F19" s="44"/>
      <c r="G19" s="3">
        <f>IF(F19="","",IF(F19&gt;D19,3)+IF(F19=D19,2,1))</f>
      </c>
      <c r="H19" s="2"/>
      <c r="I19" s="3">
        <f>IF(K19="","",IF(K19&gt;M19,3)+IF(K19=M19,2,1))</f>
      </c>
      <c r="J19" s="32"/>
      <c r="K19" s="3"/>
      <c r="L19" s="32"/>
      <c r="M19" s="3"/>
      <c r="N19" s="3">
        <f>IF(M19="","",IF(M19&gt;K19,3)+IF(M19=K19,2,1))</f>
      </c>
      <c r="Q19" s="63"/>
      <c r="R19" s="26"/>
      <c r="S19" s="27"/>
      <c r="T19" s="26"/>
      <c r="U19" s="26"/>
      <c r="V19" s="26"/>
      <c r="W19" s="26"/>
      <c r="X19" s="26"/>
    </row>
    <row r="20" spans="2:24" ht="12.75">
      <c r="B20" s="3">
        <f>IF(D20="","",IF(D20&gt;F20,3)+IF(D20=F20,2,1))</f>
      </c>
      <c r="C20" s="32"/>
      <c r="D20" s="3"/>
      <c r="E20" s="32"/>
      <c r="F20" s="3"/>
      <c r="G20" s="3">
        <f>IF(F20="","",IF(F20&gt;D20,3)+IF(F20=D20,2,1))</f>
      </c>
      <c r="H20" s="2"/>
      <c r="I20" s="3">
        <f>IF(K20="","",IF(K20&gt;M20,3)+IF(K20=M20,2,1))</f>
      </c>
      <c r="J20" s="32"/>
      <c r="K20" s="3"/>
      <c r="L20" s="32"/>
      <c r="M20" s="3"/>
      <c r="N20" s="3">
        <f>IF(M20="","",IF(M20&gt;K20,3)+IF(M20=K20,2,1))</f>
      </c>
      <c r="Q20" s="63"/>
      <c r="R20" s="26"/>
      <c r="S20" s="27"/>
      <c r="T20" s="26"/>
      <c r="U20" s="26"/>
      <c r="V20" s="26"/>
      <c r="W20" s="26"/>
      <c r="X20" s="26"/>
    </row>
    <row r="21" spans="2:22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63"/>
      <c r="R21" s="26"/>
      <c r="S21" s="27"/>
      <c r="T21" s="26"/>
      <c r="U21" s="26"/>
      <c r="V21" s="26"/>
    </row>
    <row r="22" spans="2:33" ht="12.75">
      <c r="B22" s="2"/>
      <c r="C22" s="125"/>
      <c r="D22" s="125"/>
      <c r="E22" s="126"/>
      <c r="F22" s="127"/>
      <c r="G22" s="3"/>
      <c r="H22" s="2"/>
      <c r="I22" s="2"/>
      <c r="J22" s="125"/>
      <c r="K22" s="125"/>
      <c r="L22" s="127"/>
      <c r="M22" s="127"/>
      <c r="N22" s="2"/>
      <c r="Q22" s="63"/>
      <c r="R22" s="26"/>
      <c r="S22" s="27"/>
      <c r="T22" s="26"/>
      <c r="U22" s="26"/>
      <c r="V22" s="26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3">
        <f>IF($D23="","",IF($D23&gt;$F23,3)+IF($D23=$F23,2,1))</f>
      </c>
      <c r="C23" s="49"/>
      <c r="D23" s="3"/>
      <c r="E23" s="49"/>
      <c r="F23" s="3"/>
      <c r="G23" s="3">
        <f>IF($F23="","",IF($F23&gt;$D23,3)+IF($F23=$D23,2,1))</f>
      </c>
      <c r="H23" s="2"/>
      <c r="I23" s="3">
        <f>IF(K23="","",IF(K23&gt;M23,3)+IF(K23=M23,2,1))</f>
      </c>
      <c r="J23" s="32"/>
      <c r="K23" s="3"/>
      <c r="L23" s="32"/>
      <c r="M23" s="3"/>
      <c r="N23" s="3">
        <f>IF(M23="","",IF(M23&gt;K23,3)+IF(M23=K23,2,1))</f>
      </c>
      <c r="Q23" s="63"/>
      <c r="R23" s="26"/>
      <c r="S23" s="27"/>
      <c r="T23" s="26"/>
      <c r="U23" s="26"/>
      <c r="V23" s="26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19" ht="12.75">
      <c r="B24" s="3">
        <f>IF(D24="","",IF(D24&gt;F24,3)+IF(D24=F24,2,1))</f>
      </c>
      <c r="C24" s="49"/>
      <c r="D24" s="3"/>
      <c r="E24" s="49"/>
      <c r="F24" s="3"/>
      <c r="G24" s="3">
        <f>IF(F24="","",IF(F24&gt;D24,3)+IF(F24=D24,2,1))</f>
      </c>
      <c r="H24" s="2"/>
      <c r="I24" s="3">
        <f>IF(K24="","",IF(K24&gt;M24,3)+IF(K24=M24,2,1))</f>
      </c>
      <c r="J24" s="32"/>
      <c r="K24" s="3"/>
      <c r="L24" s="32"/>
      <c r="M24" s="3"/>
      <c r="N24" s="3">
        <f>IF(M24="","",IF(M24&gt;K24,3)+IF(M24=K24,2,1))</f>
      </c>
      <c r="S24" s="26"/>
    </row>
    <row r="25" spans="2:14" ht="12.75">
      <c r="B25" s="3">
        <f>IF(D25="","",IF(D25&gt;F25,3)+IF(D25=F25,2,1))</f>
      </c>
      <c r="C25" s="49"/>
      <c r="D25" s="3"/>
      <c r="E25" s="49"/>
      <c r="F25" s="3"/>
      <c r="G25" s="3">
        <f>IF(F25="","",IF(F25&gt;D25,3)+IF(F25=D25,2,1))</f>
      </c>
      <c r="H25" s="2"/>
      <c r="I25" s="3">
        <f>IF(K25="","",IF(K25&gt;M25,3)+IF(K25=M25,2,1))</f>
      </c>
      <c r="J25" s="32"/>
      <c r="K25" s="3"/>
      <c r="L25" s="32"/>
      <c r="M25" s="3"/>
      <c r="N25" s="3">
        <f>IF(M25="","",IF(M25&gt;K25,3)+IF(M25=K25,2,1))</f>
      </c>
    </row>
    <row r="26" spans="2:14" ht="12.75">
      <c r="B26" s="3">
        <f>IF(D26="","",IF(D26&gt;F26,3)+IF(D26=F26,2,1))</f>
      </c>
      <c r="C26" s="32"/>
      <c r="D26" s="3"/>
      <c r="E26" s="32"/>
      <c r="F26" s="3"/>
      <c r="G26" s="3">
        <f>IF(F26="","",IF(F26&gt;D26,3)+IF(F26=D26,2,1))</f>
      </c>
      <c r="H26" s="2"/>
      <c r="I26" s="3">
        <f>IF(K26="","",IF(K26&gt;M26,3)+IF(K26=M26,2,1))</f>
      </c>
      <c r="J26" s="32"/>
      <c r="K26" s="3"/>
      <c r="L26" s="32"/>
      <c r="M26" s="3"/>
      <c r="N26" s="3">
        <f>IF(M26="","",IF(M26&gt;K26,3)+IF(M26=K26,2,1))</f>
      </c>
    </row>
    <row r="29" ht="78.75" customHeight="1"/>
  </sheetData>
  <sheetProtection selectLockedCells="1" selectUnlockedCells="1"/>
  <mergeCells count="34">
    <mergeCell ref="C16:D16"/>
    <mergeCell ref="E16:F16"/>
    <mergeCell ref="J16:K16"/>
    <mergeCell ref="L16:M16"/>
    <mergeCell ref="C22:D22"/>
    <mergeCell ref="E22:F22"/>
    <mergeCell ref="J22:K22"/>
    <mergeCell ref="L22:M22"/>
    <mergeCell ref="AC5:AC6"/>
    <mergeCell ref="AD5:AD6"/>
    <mergeCell ref="AE5:AE6"/>
    <mergeCell ref="AF5:AF6"/>
    <mergeCell ref="C10:D10"/>
    <mergeCell ref="E10:F10"/>
    <mergeCell ref="J10:K10"/>
    <mergeCell ref="L10:M10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C1:O1"/>
    <mergeCell ref="C2:L2"/>
    <mergeCell ref="C4:D4"/>
    <mergeCell ref="E4:F4"/>
    <mergeCell ref="J4:K4"/>
    <mergeCell ref="L4:M4"/>
  </mergeCells>
  <conditionalFormatting sqref="G9:G10 F11:F15 N9:N10 F17:F21 M17:M21 G4 F1:H1 G21 F5:F9 M5:M9 M11:M15 N4 M1:O3 M23:M26 O22:O26 F23:F26 N21:N22 F3:H3 F27:H65536 M27:O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11:K15 D5:D9 D11:D15 K5:K9 D1 D3 K1 D17:D21 K17:K21 K3 D23:D65536 K23:K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F2:H2">
    <cfRule type="cellIs" priority="1" dxfId="2" operator="greaterThan" stopIfTrue="1">
      <formula>D2</formula>
    </cfRule>
    <cfRule type="cellIs" priority="2" dxfId="1" operator="lessThan" stopIfTrue="1">
      <formula>D2</formula>
    </cfRule>
    <cfRule type="cellIs" priority="3" dxfId="0" operator="equal" stopIfTrue="1">
      <formula>D2</formula>
    </cfRule>
  </conditionalFormatting>
  <conditionalFormatting sqref="K2">
    <cfRule type="cellIs" priority="4" dxfId="2" operator="greaterThan" stopIfTrue="1">
      <formula>M2</formula>
    </cfRule>
    <cfRule type="cellIs" priority="5" dxfId="1" operator="lessThan" stopIfTrue="1">
      <formula>M2</formula>
    </cfRule>
    <cfRule type="cellIs" priority="6" dxfId="0" operator="equal" stopIfTrue="1">
      <formula>M2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5">
    <tabColor rgb="FF7030A0"/>
    <pageSetUpPr fitToPage="1"/>
  </sheetPr>
  <dimension ref="B1:AF29"/>
  <sheetViews>
    <sheetView zoomScale="115" zoomScaleNormal="115" zoomScalePageLayoutView="0" workbookViewId="0" topLeftCell="A2">
      <selection activeCell="A2" sqref="A2"/>
    </sheetView>
  </sheetViews>
  <sheetFormatPr defaultColWidth="11.421875" defaultRowHeight="12.75"/>
  <cols>
    <col min="1" max="1" width="2.28125" style="1" customWidth="1"/>
    <col min="2" max="2" width="3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31" width="3.7109375" style="1" customWidth="1"/>
    <col min="32" max="32" width="4.7109375" style="1" customWidth="1"/>
    <col min="33" max="33" width="11.421875" style="1" customWidth="1"/>
    <col min="34" max="16384" width="11.421875" style="1" customWidth="1"/>
  </cols>
  <sheetData>
    <row r="1" spans="3:15" ht="20.25">
      <c r="C1" s="120" t="s">
        <v>259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3:15" ht="20.25" customHeight="1">
      <c r="C2" s="120" t="s">
        <v>129</v>
      </c>
      <c r="D2" s="120"/>
      <c r="E2" s="120"/>
      <c r="F2" s="120"/>
      <c r="G2" s="120"/>
      <c r="H2" s="120"/>
      <c r="I2" s="120"/>
      <c r="J2" s="120"/>
      <c r="K2" s="120"/>
      <c r="L2" s="120"/>
      <c r="M2" s="23"/>
      <c r="N2" s="23"/>
      <c r="O2" s="23"/>
    </row>
    <row r="3" ht="15" customHeight="1"/>
    <row r="4" spans="2:14" ht="12.75">
      <c r="B4" s="2"/>
      <c r="C4" s="109" t="s">
        <v>36</v>
      </c>
      <c r="D4" s="110"/>
      <c r="E4" s="107" t="s">
        <v>260</v>
      </c>
      <c r="F4" s="108"/>
      <c r="G4" s="2"/>
      <c r="H4" s="2"/>
      <c r="I4" s="2"/>
      <c r="J4" s="109" t="s">
        <v>37</v>
      </c>
      <c r="K4" s="110"/>
      <c r="L4" s="107" t="s">
        <v>261</v>
      </c>
      <c r="M4" s="108"/>
      <c r="N4" s="2"/>
    </row>
    <row r="5" spans="2:32" ht="12.75">
      <c r="B5" s="3">
        <v>4</v>
      </c>
      <c r="C5" s="45" t="s">
        <v>254</v>
      </c>
      <c r="D5" s="46">
        <v>14</v>
      </c>
      <c r="E5" s="47" t="s">
        <v>103</v>
      </c>
      <c r="F5" s="48">
        <v>10</v>
      </c>
      <c r="G5" s="3">
        <v>1</v>
      </c>
      <c r="H5" s="2"/>
      <c r="I5" s="3">
        <v>1</v>
      </c>
      <c r="J5" s="45" t="s">
        <v>254</v>
      </c>
      <c r="K5" s="46">
        <v>6</v>
      </c>
      <c r="L5" s="47" t="s">
        <v>28</v>
      </c>
      <c r="M5" s="48">
        <v>18</v>
      </c>
      <c r="N5" s="3">
        <v>4</v>
      </c>
      <c r="Q5" s="111" t="s">
        <v>46</v>
      </c>
      <c r="R5" s="112">
        <v>1</v>
      </c>
      <c r="S5" s="112">
        <v>2</v>
      </c>
      <c r="T5" s="112">
        <v>3</v>
      </c>
      <c r="U5" s="112">
        <v>4</v>
      </c>
      <c r="V5" s="112">
        <v>5</v>
      </c>
      <c r="W5" s="114">
        <v>6</v>
      </c>
      <c r="X5" s="112">
        <v>7</v>
      </c>
      <c r="Y5" s="114">
        <v>8</v>
      </c>
      <c r="Z5" s="116" t="s">
        <v>47</v>
      </c>
      <c r="AA5" s="118" t="s">
        <v>0</v>
      </c>
      <c r="AB5" s="118" t="s">
        <v>1</v>
      </c>
      <c r="AC5" s="118" t="s">
        <v>2</v>
      </c>
      <c r="AD5" s="112" t="s">
        <v>44</v>
      </c>
      <c r="AE5" s="112" t="s">
        <v>45</v>
      </c>
      <c r="AF5" s="113" t="s">
        <v>43</v>
      </c>
    </row>
    <row r="6" spans="2:32" ht="12.75">
      <c r="B6" s="3">
        <v>4</v>
      </c>
      <c r="C6" s="37" t="s">
        <v>28</v>
      </c>
      <c r="D6" s="38">
        <v>11</v>
      </c>
      <c r="E6" s="39" t="s">
        <v>26</v>
      </c>
      <c r="F6" s="40">
        <v>0</v>
      </c>
      <c r="G6" s="3">
        <v>1</v>
      </c>
      <c r="H6" s="2"/>
      <c r="I6" s="3">
        <v>4</v>
      </c>
      <c r="J6" s="37" t="s">
        <v>103</v>
      </c>
      <c r="K6" s="38">
        <v>11</v>
      </c>
      <c r="L6" s="39" t="s">
        <v>26</v>
      </c>
      <c r="M6" s="40">
        <v>0</v>
      </c>
      <c r="N6" s="3">
        <v>1</v>
      </c>
      <c r="Q6" s="111"/>
      <c r="R6" s="112"/>
      <c r="S6" s="112"/>
      <c r="T6" s="112"/>
      <c r="U6" s="112"/>
      <c r="V6" s="112"/>
      <c r="W6" s="115"/>
      <c r="X6" s="112"/>
      <c r="Y6" s="115"/>
      <c r="Z6" s="117"/>
      <c r="AA6" s="119"/>
      <c r="AB6" s="119"/>
      <c r="AC6" s="119"/>
      <c r="AD6" s="112"/>
      <c r="AE6" s="112"/>
      <c r="AF6" s="113"/>
    </row>
    <row r="7" spans="2:32" ht="12.75">
      <c r="B7" s="3">
        <v>4</v>
      </c>
      <c r="C7" s="37" t="s">
        <v>34</v>
      </c>
      <c r="D7" s="38">
        <v>22</v>
      </c>
      <c r="E7" s="39" t="s">
        <v>8</v>
      </c>
      <c r="F7" s="40">
        <v>2</v>
      </c>
      <c r="G7" s="3">
        <v>1</v>
      </c>
      <c r="H7" s="2"/>
      <c r="I7" s="3">
        <v>1</v>
      </c>
      <c r="J7" s="37" t="s">
        <v>34</v>
      </c>
      <c r="K7" s="38">
        <v>10</v>
      </c>
      <c r="L7" s="39" t="s">
        <v>109</v>
      </c>
      <c r="M7" s="40">
        <v>14</v>
      </c>
      <c r="N7" s="3">
        <v>4</v>
      </c>
      <c r="P7" s="25">
        <v>1</v>
      </c>
      <c r="Q7" s="4" t="s">
        <v>254</v>
      </c>
      <c r="R7" s="5">
        <v>4</v>
      </c>
      <c r="S7" s="5">
        <v>1</v>
      </c>
      <c r="T7" s="5">
        <v>4</v>
      </c>
      <c r="U7" s="5">
        <v>4</v>
      </c>
      <c r="V7" s="5">
        <v>1</v>
      </c>
      <c r="W7" s="5">
        <v>4</v>
      </c>
      <c r="X7" s="5">
        <v>1</v>
      </c>
      <c r="Y7" s="5"/>
      <c r="Z7" s="6">
        <v>19</v>
      </c>
      <c r="AA7" s="6">
        <v>4</v>
      </c>
      <c r="AB7" s="6">
        <v>0</v>
      </c>
      <c r="AC7" s="6">
        <v>3</v>
      </c>
      <c r="AD7" s="5">
        <v>75</v>
      </c>
      <c r="AE7" s="5">
        <v>80</v>
      </c>
      <c r="AF7" s="7">
        <v>-5</v>
      </c>
    </row>
    <row r="8" spans="2:32" ht="12.75">
      <c r="B8" s="3">
        <v>1</v>
      </c>
      <c r="C8" s="41" t="s">
        <v>109</v>
      </c>
      <c r="D8" s="42">
        <v>8</v>
      </c>
      <c r="E8" s="43" t="s">
        <v>342</v>
      </c>
      <c r="F8" s="44">
        <v>16</v>
      </c>
      <c r="G8" s="3">
        <v>4</v>
      </c>
      <c r="H8" s="2"/>
      <c r="I8" s="3">
        <v>1</v>
      </c>
      <c r="J8" s="41" t="s">
        <v>8</v>
      </c>
      <c r="K8" s="42">
        <v>6</v>
      </c>
      <c r="L8" s="43" t="s">
        <v>342</v>
      </c>
      <c r="M8" s="44">
        <v>18</v>
      </c>
      <c r="N8" s="3">
        <v>4</v>
      </c>
      <c r="P8" s="25">
        <v>2</v>
      </c>
      <c r="Q8" s="4" t="s">
        <v>103</v>
      </c>
      <c r="R8" s="5">
        <v>1</v>
      </c>
      <c r="S8" s="5">
        <v>4</v>
      </c>
      <c r="T8" s="5">
        <v>1</v>
      </c>
      <c r="U8" s="5">
        <v>1</v>
      </c>
      <c r="V8" s="5">
        <v>4</v>
      </c>
      <c r="W8" s="5">
        <v>1</v>
      </c>
      <c r="X8" s="5">
        <v>4</v>
      </c>
      <c r="Y8" s="5"/>
      <c r="Z8" s="6">
        <v>16</v>
      </c>
      <c r="AA8" s="6">
        <v>3</v>
      </c>
      <c r="AB8" s="6">
        <v>0</v>
      </c>
      <c r="AC8" s="6">
        <v>4</v>
      </c>
      <c r="AD8" s="5">
        <v>62</v>
      </c>
      <c r="AE8" s="5">
        <v>80</v>
      </c>
      <c r="AF8" s="7">
        <v>-18</v>
      </c>
    </row>
    <row r="9" spans="2:32" ht="12.75">
      <c r="B9" s="2"/>
      <c r="C9" s="2"/>
      <c r="D9" s="2"/>
      <c r="E9" s="2"/>
      <c r="F9" s="2"/>
      <c r="G9" s="2"/>
      <c r="H9" s="2"/>
      <c r="I9" s="3" t="s">
        <v>345</v>
      </c>
      <c r="J9" s="2"/>
      <c r="K9" s="2"/>
      <c r="L9" s="2"/>
      <c r="M9" s="2"/>
      <c r="N9" s="3" t="s">
        <v>345</v>
      </c>
      <c r="P9" s="25">
        <v>3</v>
      </c>
      <c r="Q9" s="4" t="s">
        <v>28</v>
      </c>
      <c r="R9" s="5">
        <v>4</v>
      </c>
      <c r="S9" s="5">
        <v>4</v>
      </c>
      <c r="T9" s="5">
        <v>4</v>
      </c>
      <c r="U9" s="5">
        <v>1</v>
      </c>
      <c r="V9" s="5">
        <v>4</v>
      </c>
      <c r="W9" s="5">
        <v>4</v>
      </c>
      <c r="X9" s="5">
        <v>4</v>
      </c>
      <c r="Y9" s="5"/>
      <c r="Z9" s="6">
        <v>25</v>
      </c>
      <c r="AA9" s="6">
        <v>6</v>
      </c>
      <c r="AB9" s="6">
        <v>0</v>
      </c>
      <c r="AC9" s="6">
        <v>1</v>
      </c>
      <c r="AD9" s="5">
        <v>102</v>
      </c>
      <c r="AE9" s="5">
        <v>40</v>
      </c>
      <c r="AF9" s="7">
        <v>62</v>
      </c>
    </row>
    <row r="10" spans="2:32" ht="12.75">
      <c r="B10" s="2"/>
      <c r="C10" s="109" t="s">
        <v>38</v>
      </c>
      <c r="D10" s="110"/>
      <c r="E10" s="107" t="s">
        <v>262</v>
      </c>
      <c r="F10" s="108"/>
      <c r="G10" s="2"/>
      <c r="H10" s="2"/>
      <c r="I10" s="3" t="s">
        <v>345</v>
      </c>
      <c r="J10" s="109" t="s">
        <v>39</v>
      </c>
      <c r="K10" s="110"/>
      <c r="L10" s="107" t="s">
        <v>263</v>
      </c>
      <c r="M10" s="108"/>
      <c r="N10" s="3" t="s">
        <v>345</v>
      </c>
      <c r="P10" s="25">
        <v>4</v>
      </c>
      <c r="Q10" s="4" t="s">
        <v>26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 t="s">
        <v>345</v>
      </c>
      <c r="X10" s="5">
        <v>1</v>
      </c>
      <c r="Y10" s="5"/>
      <c r="Z10" s="6">
        <v>6</v>
      </c>
      <c r="AA10" s="6">
        <v>0</v>
      </c>
      <c r="AB10" s="6">
        <v>0</v>
      </c>
      <c r="AC10" s="6">
        <v>6</v>
      </c>
      <c r="AD10" s="5">
        <v>0</v>
      </c>
      <c r="AE10" s="5">
        <v>68</v>
      </c>
      <c r="AF10" s="7">
        <v>-68</v>
      </c>
    </row>
    <row r="11" spans="2:32" ht="12.75">
      <c r="B11" s="3">
        <v>1</v>
      </c>
      <c r="C11" s="45" t="s">
        <v>26</v>
      </c>
      <c r="D11" s="46">
        <v>0</v>
      </c>
      <c r="E11" s="47" t="s">
        <v>254</v>
      </c>
      <c r="F11" s="48">
        <v>11</v>
      </c>
      <c r="G11" s="3">
        <v>4</v>
      </c>
      <c r="H11" s="2"/>
      <c r="I11" s="3">
        <v>1</v>
      </c>
      <c r="J11" s="45" t="s">
        <v>34</v>
      </c>
      <c r="K11" s="46">
        <v>10</v>
      </c>
      <c r="L11" s="47" t="s">
        <v>254</v>
      </c>
      <c r="M11" s="48">
        <v>14</v>
      </c>
      <c r="N11" s="3">
        <v>4</v>
      </c>
      <c r="P11" s="25">
        <v>5</v>
      </c>
      <c r="Q11" s="4" t="s">
        <v>34</v>
      </c>
      <c r="R11" s="5">
        <v>4</v>
      </c>
      <c r="S11" s="5">
        <v>1</v>
      </c>
      <c r="T11" s="5">
        <v>1</v>
      </c>
      <c r="U11" s="5">
        <v>1</v>
      </c>
      <c r="V11" s="5">
        <v>1</v>
      </c>
      <c r="W11" s="5" t="s">
        <v>345</v>
      </c>
      <c r="X11" s="5">
        <v>1</v>
      </c>
      <c r="Y11" s="5"/>
      <c r="Z11" s="6">
        <v>9</v>
      </c>
      <c r="AA11" s="6">
        <v>1</v>
      </c>
      <c r="AB11" s="6">
        <v>0</v>
      </c>
      <c r="AC11" s="6">
        <v>5</v>
      </c>
      <c r="AD11" s="5">
        <v>50</v>
      </c>
      <c r="AE11" s="5">
        <v>68</v>
      </c>
      <c r="AF11" s="7">
        <v>-18</v>
      </c>
    </row>
    <row r="12" spans="2:32" ht="12.75">
      <c r="B12" s="3">
        <v>1</v>
      </c>
      <c r="C12" s="37" t="s">
        <v>103</v>
      </c>
      <c r="D12" s="38">
        <v>4</v>
      </c>
      <c r="E12" s="39" t="s">
        <v>28</v>
      </c>
      <c r="F12" s="40">
        <v>20</v>
      </c>
      <c r="G12" s="3">
        <v>4</v>
      </c>
      <c r="H12" s="2"/>
      <c r="I12" s="3">
        <v>4</v>
      </c>
      <c r="J12" s="37" t="s">
        <v>109</v>
      </c>
      <c r="K12" s="38">
        <v>16</v>
      </c>
      <c r="L12" s="39" t="s">
        <v>103</v>
      </c>
      <c r="M12" s="40">
        <v>8</v>
      </c>
      <c r="N12" s="3">
        <v>1</v>
      </c>
      <c r="P12" s="25">
        <v>6</v>
      </c>
      <c r="Q12" s="4" t="s">
        <v>8</v>
      </c>
      <c r="R12" s="5">
        <v>1</v>
      </c>
      <c r="S12" s="5">
        <v>1</v>
      </c>
      <c r="T12" s="5">
        <v>1</v>
      </c>
      <c r="U12" s="5">
        <v>4</v>
      </c>
      <c r="V12" s="5">
        <v>4</v>
      </c>
      <c r="W12" s="5">
        <v>1</v>
      </c>
      <c r="X12" s="5">
        <v>1</v>
      </c>
      <c r="Y12" s="5"/>
      <c r="Z12" s="6">
        <v>13</v>
      </c>
      <c r="AA12" s="6">
        <v>2</v>
      </c>
      <c r="AB12" s="6">
        <v>0</v>
      </c>
      <c r="AC12" s="6">
        <v>5</v>
      </c>
      <c r="AD12" s="5">
        <v>51</v>
      </c>
      <c r="AE12" s="5">
        <v>106</v>
      </c>
      <c r="AF12" s="7">
        <v>-55</v>
      </c>
    </row>
    <row r="13" spans="2:32" ht="12.75">
      <c r="B13" s="3">
        <v>1</v>
      </c>
      <c r="C13" s="37" t="s">
        <v>8</v>
      </c>
      <c r="D13" s="38">
        <v>0</v>
      </c>
      <c r="E13" s="39" t="s">
        <v>109</v>
      </c>
      <c r="F13" s="40">
        <v>24</v>
      </c>
      <c r="G13" s="3">
        <v>4</v>
      </c>
      <c r="H13" s="2"/>
      <c r="I13" s="3">
        <v>1</v>
      </c>
      <c r="J13" s="37" t="s">
        <v>28</v>
      </c>
      <c r="K13" s="38">
        <v>10</v>
      </c>
      <c r="L13" s="39" t="s">
        <v>8</v>
      </c>
      <c r="M13" s="40">
        <v>14</v>
      </c>
      <c r="N13" s="3">
        <v>4</v>
      </c>
      <c r="P13" s="25">
        <v>7</v>
      </c>
      <c r="Q13" s="4" t="s">
        <v>109</v>
      </c>
      <c r="R13" s="5">
        <v>1</v>
      </c>
      <c r="S13" s="5">
        <v>4</v>
      </c>
      <c r="T13" s="5">
        <v>4</v>
      </c>
      <c r="U13" s="5">
        <v>4</v>
      </c>
      <c r="V13" s="5">
        <v>4</v>
      </c>
      <c r="W13" s="5">
        <v>1</v>
      </c>
      <c r="X13" s="5">
        <v>4</v>
      </c>
      <c r="Y13" s="5"/>
      <c r="Z13" s="6">
        <v>22</v>
      </c>
      <c r="AA13" s="6">
        <v>5</v>
      </c>
      <c r="AB13" s="6">
        <v>0</v>
      </c>
      <c r="AC13" s="6">
        <v>2</v>
      </c>
      <c r="AD13" s="5">
        <v>101</v>
      </c>
      <c r="AE13" s="5">
        <v>54</v>
      </c>
      <c r="AF13" s="7">
        <v>47</v>
      </c>
    </row>
    <row r="14" spans="2:32" ht="12.75">
      <c r="B14" s="3">
        <v>1</v>
      </c>
      <c r="C14" s="41" t="s">
        <v>34</v>
      </c>
      <c r="D14" s="42">
        <v>8</v>
      </c>
      <c r="E14" s="43" t="s">
        <v>342</v>
      </c>
      <c r="F14" s="44">
        <v>16</v>
      </c>
      <c r="G14" s="3">
        <v>4</v>
      </c>
      <c r="H14" s="2"/>
      <c r="I14" s="3">
        <v>1</v>
      </c>
      <c r="J14" s="41" t="s">
        <v>26</v>
      </c>
      <c r="K14" s="42">
        <v>0</v>
      </c>
      <c r="L14" s="43" t="s">
        <v>342</v>
      </c>
      <c r="M14" s="44">
        <v>11</v>
      </c>
      <c r="N14" s="3">
        <v>4</v>
      </c>
      <c r="P14" s="25">
        <v>8</v>
      </c>
      <c r="Q14" s="4" t="s">
        <v>342</v>
      </c>
      <c r="R14" s="5">
        <v>4</v>
      </c>
      <c r="S14" s="5">
        <v>4</v>
      </c>
      <c r="T14" s="5">
        <v>4</v>
      </c>
      <c r="U14" s="5">
        <v>4</v>
      </c>
      <c r="V14" s="5">
        <v>1</v>
      </c>
      <c r="W14" s="5">
        <v>4</v>
      </c>
      <c r="X14" s="5">
        <v>4</v>
      </c>
      <c r="Y14" s="5"/>
      <c r="Z14" s="6">
        <v>25</v>
      </c>
      <c r="AA14" s="6">
        <v>6</v>
      </c>
      <c r="AB14" s="6">
        <v>0</v>
      </c>
      <c r="AC14" s="6">
        <v>1</v>
      </c>
      <c r="AD14" s="5">
        <v>105</v>
      </c>
      <c r="AE14" s="5">
        <v>50</v>
      </c>
      <c r="AF14" s="7">
        <v>55</v>
      </c>
    </row>
    <row r="15" spans="2:32" ht="12.75">
      <c r="B15" s="3"/>
      <c r="C15" s="32"/>
      <c r="D15" s="3"/>
      <c r="E15" s="32"/>
      <c r="F15" s="3"/>
      <c r="G15" s="3"/>
      <c r="H15" s="2"/>
      <c r="I15" s="3"/>
      <c r="J15" s="32"/>
      <c r="K15" s="3"/>
      <c r="L15" s="32"/>
      <c r="M15" s="3"/>
      <c r="N15" s="3"/>
      <c r="P15" s="33"/>
      <c r="Q15" s="34"/>
      <c r="R15" s="35"/>
      <c r="S15" s="35"/>
      <c r="T15" s="35"/>
      <c r="U15" s="35"/>
      <c r="V15" s="35"/>
      <c r="W15" s="35"/>
      <c r="X15" s="35"/>
      <c r="Y15" s="35"/>
      <c r="Z15" s="36"/>
      <c r="AA15" s="36"/>
      <c r="AB15" s="36"/>
      <c r="AC15" s="36"/>
      <c r="AD15" s="35"/>
      <c r="AE15" s="35"/>
      <c r="AF15" s="35"/>
    </row>
    <row r="16" spans="2:32" ht="12.75">
      <c r="B16" s="3" t="s">
        <v>345</v>
      </c>
      <c r="C16" s="109" t="s">
        <v>40</v>
      </c>
      <c r="D16" s="110"/>
      <c r="E16" s="107" t="s">
        <v>264</v>
      </c>
      <c r="F16" s="108"/>
      <c r="G16" s="3" t="s">
        <v>345</v>
      </c>
      <c r="H16" s="2"/>
      <c r="I16" s="3" t="s">
        <v>345</v>
      </c>
      <c r="J16" s="109" t="s">
        <v>41</v>
      </c>
      <c r="K16" s="110"/>
      <c r="L16" s="107" t="s">
        <v>265</v>
      </c>
      <c r="M16" s="108"/>
      <c r="N16" s="3" t="s">
        <v>345</v>
      </c>
      <c r="P16" s="33"/>
      <c r="Q16" s="34"/>
      <c r="R16" s="35"/>
      <c r="S16" s="35"/>
      <c r="T16" s="35"/>
      <c r="U16" s="35"/>
      <c r="V16" s="35"/>
      <c r="W16" s="35"/>
      <c r="X16" s="35"/>
      <c r="Y16" s="35"/>
      <c r="Z16" s="36"/>
      <c r="AA16" s="36"/>
      <c r="AB16" s="36"/>
      <c r="AC16" s="36"/>
      <c r="AD16" s="35"/>
      <c r="AE16" s="35"/>
      <c r="AF16" s="35"/>
    </row>
    <row r="17" spans="2:32" ht="12.75">
      <c r="B17" s="3">
        <v>4</v>
      </c>
      <c r="C17" s="45" t="s">
        <v>109</v>
      </c>
      <c r="D17" s="46">
        <v>20</v>
      </c>
      <c r="E17" s="47" t="s">
        <v>254</v>
      </c>
      <c r="F17" s="48">
        <v>4</v>
      </c>
      <c r="G17" s="3">
        <v>1</v>
      </c>
      <c r="H17" s="2"/>
      <c r="I17" s="3">
        <v>4</v>
      </c>
      <c r="J17" s="45" t="s">
        <v>254</v>
      </c>
      <c r="K17" s="46">
        <v>16</v>
      </c>
      <c r="L17" s="47" t="s">
        <v>8</v>
      </c>
      <c r="M17" s="48">
        <v>8</v>
      </c>
      <c r="N17" s="3">
        <v>1</v>
      </c>
      <c r="P17" s="33"/>
      <c r="S17" s="35"/>
      <c r="T17" s="35"/>
      <c r="U17" s="35"/>
      <c r="V17" s="35"/>
      <c r="W17" s="35"/>
      <c r="X17" s="35"/>
      <c r="Y17" s="35"/>
      <c r="Z17" s="36"/>
      <c r="AA17" s="36"/>
      <c r="AB17" s="36"/>
      <c r="AC17" s="36"/>
      <c r="AD17" s="35"/>
      <c r="AE17" s="35"/>
      <c r="AF17" s="35"/>
    </row>
    <row r="18" spans="2:32" ht="12.75">
      <c r="B18" s="3">
        <v>4</v>
      </c>
      <c r="C18" s="37" t="s">
        <v>103</v>
      </c>
      <c r="D18" s="38">
        <v>11</v>
      </c>
      <c r="E18" s="39" t="s">
        <v>34</v>
      </c>
      <c r="F18" s="40">
        <v>0</v>
      </c>
      <c r="G18" s="3">
        <v>1</v>
      </c>
      <c r="H18" s="2"/>
      <c r="I18" s="3" t="s">
        <v>345</v>
      </c>
      <c r="J18" s="37" t="s">
        <v>34</v>
      </c>
      <c r="K18" s="38"/>
      <c r="L18" s="39" t="s">
        <v>26</v>
      </c>
      <c r="M18" s="40"/>
      <c r="N18" s="3" t="s">
        <v>345</v>
      </c>
      <c r="P18" s="33"/>
      <c r="S18" s="35"/>
      <c r="T18" s="35"/>
      <c r="U18" s="35"/>
      <c r="V18" s="35"/>
      <c r="W18" s="35"/>
      <c r="X18" s="35"/>
      <c r="Y18" s="35"/>
      <c r="Z18" s="36"/>
      <c r="AA18" s="36"/>
      <c r="AB18" s="36"/>
      <c r="AC18" s="36"/>
      <c r="AD18" s="35"/>
      <c r="AE18" s="35"/>
      <c r="AF18" s="35"/>
    </row>
    <row r="19" spans="2:32" ht="12.75">
      <c r="B19" s="3">
        <v>1</v>
      </c>
      <c r="C19" s="37" t="s">
        <v>26</v>
      </c>
      <c r="D19" s="38">
        <v>0</v>
      </c>
      <c r="E19" s="39" t="s">
        <v>8</v>
      </c>
      <c r="F19" s="40">
        <v>13</v>
      </c>
      <c r="G19" s="3">
        <v>4</v>
      </c>
      <c r="H19" s="2"/>
      <c r="I19" s="3">
        <v>1</v>
      </c>
      <c r="J19" s="37" t="s">
        <v>109</v>
      </c>
      <c r="K19" s="38">
        <v>8</v>
      </c>
      <c r="L19" s="39" t="s">
        <v>28</v>
      </c>
      <c r="M19" s="40">
        <v>16</v>
      </c>
      <c r="N19" s="3">
        <v>4</v>
      </c>
      <c r="P19" s="33"/>
      <c r="S19" s="35"/>
      <c r="T19" s="35"/>
      <c r="U19" s="35"/>
      <c r="V19" s="35"/>
      <c r="W19" s="35"/>
      <c r="X19" s="35"/>
      <c r="Y19" s="35"/>
      <c r="Z19" s="36"/>
      <c r="AA19" s="36"/>
      <c r="AB19" s="36"/>
      <c r="AC19" s="36"/>
      <c r="AD19" s="35"/>
      <c r="AE19" s="35"/>
      <c r="AF19" s="35"/>
    </row>
    <row r="20" spans="2:32" ht="12.75">
      <c r="B20" s="3">
        <v>4</v>
      </c>
      <c r="C20" s="41" t="s">
        <v>28</v>
      </c>
      <c r="D20" s="42">
        <v>16</v>
      </c>
      <c r="E20" s="43" t="s">
        <v>342</v>
      </c>
      <c r="F20" s="44">
        <v>8</v>
      </c>
      <c r="G20" s="3">
        <v>1</v>
      </c>
      <c r="H20" s="2"/>
      <c r="I20" s="3">
        <v>1</v>
      </c>
      <c r="J20" s="41" t="s">
        <v>103</v>
      </c>
      <c r="K20" s="42">
        <v>2</v>
      </c>
      <c r="L20" s="43" t="s">
        <v>342</v>
      </c>
      <c r="M20" s="44">
        <v>22</v>
      </c>
      <c r="N20" s="3">
        <v>4</v>
      </c>
      <c r="P20" s="33"/>
      <c r="S20" s="35"/>
      <c r="T20" s="35"/>
      <c r="U20" s="35"/>
      <c r="V20" s="35"/>
      <c r="W20" s="35"/>
      <c r="X20" s="35"/>
      <c r="Y20" s="35"/>
      <c r="Z20" s="36"/>
      <c r="AA20" s="36"/>
      <c r="AB20" s="36"/>
      <c r="AC20" s="36"/>
      <c r="AD20" s="35"/>
      <c r="AE20" s="35"/>
      <c r="AF20" s="35"/>
    </row>
    <row r="21" spans="2:32" ht="12.75">
      <c r="B21" s="3"/>
      <c r="C21" s="32"/>
      <c r="D21" s="3"/>
      <c r="E21" s="32"/>
      <c r="F21" s="3"/>
      <c r="G21" s="3"/>
      <c r="H21" s="2"/>
      <c r="I21" s="3"/>
      <c r="J21" s="32"/>
      <c r="K21" s="3"/>
      <c r="L21" s="32"/>
      <c r="M21" s="3"/>
      <c r="N21" s="3"/>
      <c r="P21" s="33"/>
      <c r="S21" s="35"/>
      <c r="T21" s="35"/>
      <c r="U21" s="35"/>
      <c r="V21" s="35"/>
      <c r="W21" s="35"/>
      <c r="X21" s="35"/>
      <c r="Y21" s="35"/>
      <c r="Z21" s="36"/>
      <c r="AA21" s="36"/>
      <c r="AB21" s="36"/>
      <c r="AC21" s="36"/>
      <c r="AD21" s="35"/>
      <c r="AE21" s="35"/>
      <c r="AF21" s="35"/>
    </row>
    <row r="22" spans="2:25" ht="12.75">
      <c r="B22" s="3" t="s">
        <v>345</v>
      </c>
      <c r="C22" s="73" t="s">
        <v>42</v>
      </c>
      <c r="D22" s="74"/>
      <c r="E22" s="71" t="s">
        <v>266</v>
      </c>
      <c r="F22" s="72"/>
      <c r="G22" s="3" t="s">
        <v>345</v>
      </c>
      <c r="H22" s="2"/>
      <c r="I22" s="3" t="s">
        <v>345</v>
      </c>
      <c r="J22" s="2"/>
      <c r="K22" s="2"/>
      <c r="L22" s="2"/>
      <c r="M22" s="2"/>
      <c r="N22" s="3" t="s">
        <v>345</v>
      </c>
      <c r="Q22" s="34" t="s">
        <v>342</v>
      </c>
      <c r="R22" s="35">
        <v>25</v>
      </c>
      <c r="S22" s="26"/>
      <c r="T22" s="27"/>
      <c r="U22" s="26"/>
      <c r="V22" s="26"/>
      <c r="W22" s="26"/>
      <c r="X22" s="26"/>
      <c r="Y22" s="26"/>
    </row>
    <row r="23" spans="2:25" ht="12.75">
      <c r="B23" s="3">
        <v>1</v>
      </c>
      <c r="C23" s="45" t="s">
        <v>8</v>
      </c>
      <c r="D23" s="46">
        <v>8</v>
      </c>
      <c r="E23" s="47" t="s">
        <v>103</v>
      </c>
      <c r="F23" s="48">
        <v>16</v>
      </c>
      <c r="G23" s="3">
        <v>4</v>
      </c>
      <c r="H23" s="2"/>
      <c r="Q23" s="34" t="s">
        <v>28</v>
      </c>
      <c r="R23" s="35">
        <v>25</v>
      </c>
      <c r="S23" s="26"/>
      <c r="T23" s="27"/>
      <c r="U23" s="26"/>
      <c r="V23" s="26"/>
      <c r="W23" s="26"/>
      <c r="X23" s="26"/>
      <c r="Y23" s="26"/>
    </row>
    <row r="24" spans="2:25" ht="12.75">
      <c r="B24" s="3">
        <v>1</v>
      </c>
      <c r="C24" s="37" t="s">
        <v>26</v>
      </c>
      <c r="D24" s="38">
        <v>0</v>
      </c>
      <c r="E24" s="39" t="s">
        <v>109</v>
      </c>
      <c r="F24" s="40">
        <v>11</v>
      </c>
      <c r="G24" s="3">
        <v>4</v>
      </c>
      <c r="H24" s="2"/>
      <c r="Q24" s="34" t="s">
        <v>109</v>
      </c>
      <c r="R24" s="35">
        <v>22</v>
      </c>
      <c r="S24" s="26"/>
      <c r="T24" s="27"/>
      <c r="U24" s="26"/>
      <c r="V24" s="26"/>
      <c r="W24" s="26"/>
      <c r="X24" s="26"/>
      <c r="Y24" s="26"/>
    </row>
    <row r="25" spans="2:25" ht="12.75">
      <c r="B25" s="3">
        <v>4</v>
      </c>
      <c r="C25" s="37" t="s">
        <v>28</v>
      </c>
      <c r="D25" s="38">
        <v>11</v>
      </c>
      <c r="E25" s="39" t="s">
        <v>34</v>
      </c>
      <c r="F25" s="40">
        <v>0</v>
      </c>
      <c r="G25" s="3">
        <v>1</v>
      </c>
      <c r="H25" s="2"/>
      <c r="Q25" s="34" t="s">
        <v>254</v>
      </c>
      <c r="R25" s="35">
        <v>19</v>
      </c>
      <c r="T25" s="27"/>
      <c r="U25" s="26"/>
      <c r="V25" s="26"/>
      <c r="W25" s="26"/>
      <c r="X25" s="26"/>
      <c r="Y25" s="26"/>
    </row>
    <row r="26" spans="2:25" ht="12.75">
      <c r="B26" s="3">
        <v>1</v>
      </c>
      <c r="C26" s="41" t="s">
        <v>254</v>
      </c>
      <c r="D26" s="42">
        <v>10</v>
      </c>
      <c r="E26" s="43" t="s">
        <v>342</v>
      </c>
      <c r="F26" s="44">
        <v>14</v>
      </c>
      <c r="G26" s="3">
        <v>4</v>
      </c>
      <c r="H26" s="2"/>
      <c r="Q26" s="34" t="s">
        <v>103</v>
      </c>
      <c r="R26" s="35">
        <v>16</v>
      </c>
      <c r="S26" s="27"/>
      <c r="T26" s="26"/>
      <c r="U26" s="26"/>
      <c r="V26" s="26"/>
      <c r="W26" s="26"/>
      <c r="X26" s="26"/>
      <c r="Y26" s="26"/>
    </row>
    <row r="27" spans="8:25" ht="12.75">
      <c r="H27" s="2"/>
      <c r="Q27" s="34" t="s">
        <v>8</v>
      </c>
      <c r="R27" s="26">
        <v>13</v>
      </c>
      <c r="S27" s="27"/>
      <c r="T27" s="26"/>
      <c r="U27" s="26"/>
      <c r="V27" s="26"/>
      <c r="W27" s="26"/>
      <c r="X27" s="26"/>
      <c r="Y27" s="26"/>
    </row>
    <row r="28" spans="17:25" ht="12.75">
      <c r="Q28" s="34" t="s">
        <v>34</v>
      </c>
      <c r="R28" s="26">
        <v>9</v>
      </c>
      <c r="W28" s="16"/>
      <c r="X28" s="26"/>
      <c r="Y28" s="26"/>
    </row>
    <row r="29" spans="17:18" ht="12.75">
      <c r="Q29" s="34" t="s">
        <v>26</v>
      </c>
      <c r="R29" s="26">
        <v>6</v>
      </c>
    </row>
    <row r="31" ht="47.25" customHeight="1"/>
  </sheetData>
  <sheetProtection selectLockedCells="1" selectUnlockedCells="1"/>
  <mergeCells count="30">
    <mergeCell ref="S5:S6"/>
    <mergeCell ref="T5:T6"/>
    <mergeCell ref="U5:U6"/>
    <mergeCell ref="V5:V6"/>
    <mergeCell ref="C1:O1"/>
    <mergeCell ref="C2:L2"/>
    <mergeCell ref="C4:D4"/>
    <mergeCell ref="E4:F4"/>
    <mergeCell ref="J4:K4"/>
    <mergeCell ref="L4:M4"/>
    <mergeCell ref="AE5:AE6"/>
    <mergeCell ref="AF5:AF6"/>
    <mergeCell ref="C10:D10"/>
    <mergeCell ref="E10:F10"/>
    <mergeCell ref="J10:K10"/>
    <mergeCell ref="L10:M10"/>
    <mergeCell ref="W5:W6"/>
    <mergeCell ref="X5:X6"/>
    <mergeCell ref="Y5:Y6"/>
    <mergeCell ref="Z5:Z6"/>
    <mergeCell ref="C16:D16"/>
    <mergeCell ref="E16:F16"/>
    <mergeCell ref="J16:K16"/>
    <mergeCell ref="L16:M16"/>
    <mergeCell ref="AC5:AC6"/>
    <mergeCell ref="AD5:AD6"/>
    <mergeCell ref="AA5:AA6"/>
    <mergeCell ref="AB5:AB6"/>
    <mergeCell ref="Q5:Q6"/>
    <mergeCell ref="R5:R6"/>
  </mergeCells>
  <conditionalFormatting sqref="F23:F26 M1:O3 F1:H3 G4 F5:F9 M5:M9 G9:G10 N4 F11:F15 M11:M15 M17:M22 F17:F21 F28:H65536 M28:O65536">
    <cfRule type="cellIs" priority="1" dxfId="2" operator="greaterThan" stopIfTrue="1">
      <formula>D1</formula>
    </cfRule>
    <cfRule type="cellIs" priority="2" dxfId="1" operator="lessThan" stopIfTrue="1">
      <formula>D1</formula>
    </cfRule>
    <cfRule type="cellIs" priority="3" dxfId="0" operator="equal" stopIfTrue="1">
      <formula>D1</formula>
    </cfRule>
  </conditionalFormatting>
  <conditionalFormatting sqref="D3 K1:K3 D1 D5:D9 K5:K9 D11:D15 K11:K15 K17:K22 D17:D21 D23:D26 K28:K65536 D28:D65536">
    <cfRule type="cellIs" priority="4" dxfId="2" operator="greaterThan" stopIfTrue="1">
      <formula>F1</formula>
    </cfRule>
    <cfRule type="cellIs" priority="5" dxfId="1" operator="lessThan" stopIfTrue="1">
      <formula>F1</formula>
    </cfRule>
    <cfRule type="cellIs" priority="6" dxfId="0" operator="equal" stopIfTrue="1">
      <formula>F1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5">
    <tabColor theme="7" tint="-0.24997000396251678"/>
    <pageSetUpPr fitToPage="1"/>
  </sheetPr>
  <dimension ref="B1:AF24"/>
  <sheetViews>
    <sheetView zoomScale="120" zoomScaleNormal="120" zoomScalePageLayoutView="0" workbookViewId="0" topLeftCell="A1">
      <selection activeCell="Q20" sqref="Q20"/>
    </sheetView>
  </sheetViews>
  <sheetFormatPr defaultColWidth="11.421875" defaultRowHeight="12.75"/>
  <cols>
    <col min="1" max="1" width="2.28125" style="17" customWidth="1"/>
    <col min="2" max="2" width="4.140625" style="17" customWidth="1"/>
    <col min="3" max="3" width="15.7109375" style="17" customWidth="1"/>
    <col min="4" max="4" width="4.7109375" style="17" customWidth="1"/>
    <col min="5" max="5" width="15.7109375" style="17" customWidth="1"/>
    <col min="6" max="6" width="4.57421875" style="17" customWidth="1"/>
    <col min="7" max="7" width="2.57421875" style="17" customWidth="1"/>
    <col min="8" max="8" width="2.421875" style="17" customWidth="1"/>
    <col min="9" max="9" width="3.00390625" style="17" customWidth="1"/>
    <col min="10" max="10" width="15.7109375" style="17" customWidth="1"/>
    <col min="11" max="11" width="4.7109375" style="17" customWidth="1"/>
    <col min="12" max="12" width="15.7109375" style="17" customWidth="1"/>
    <col min="13" max="13" width="4.28125" style="17" customWidth="1"/>
    <col min="14" max="14" width="5.140625" style="17" customWidth="1"/>
    <col min="15" max="15" width="2.28125" style="17" customWidth="1"/>
    <col min="16" max="16" width="3.7109375" style="17" customWidth="1"/>
    <col min="17" max="17" width="14.28125" style="17" customWidth="1"/>
    <col min="18" max="29" width="3.7109375" style="17" customWidth="1"/>
    <col min="30" max="30" width="4.28125" style="17" customWidth="1"/>
    <col min="31" max="31" width="7.00390625" style="17" customWidth="1"/>
    <col min="32" max="32" width="4.7109375" style="17" customWidth="1"/>
    <col min="33" max="16384" width="11.421875" style="17" customWidth="1"/>
  </cols>
  <sheetData>
    <row r="1" spans="3:15" ht="20.25">
      <c r="C1" s="133" t="str">
        <f>Elite!C1</f>
        <v>Championnat Des Clubs - Année 2021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3:15" ht="20.25" customHeight="1">
      <c r="C2" s="120" t="s">
        <v>130</v>
      </c>
      <c r="D2" s="133"/>
      <c r="E2" s="133"/>
      <c r="F2" s="133"/>
      <c r="G2" s="133"/>
      <c r="H2" s="133"/>
      <c r="I2" s="133"/>
      <c r="J2" s="133"/>
      <c r="K2" s="133"/>
      <c r="L2" s="133"/>
      <c r="M2" s="28"/>
      <c r="N2" s="28"/>
      <c r="O2" s="28"/>
    </row>
    <row r="3" ht="15" customHeight="1"/>
    <row r="4" spans="2:32" ht="12.75">
      <c r="B4" s="2"/>
      <c r="C4" s="140" t="s">
        <v>36</v>
      </c>
      <c r="D4" s="141"/>
      <c r="E4" s="142" t="e">
        <f>#REF!</f>
        <v>#REF!</v>
      </c>
      <c r="F4" s="143"/>
      <c r="G4" s="2"/>
      <c r="H4" s="2"/>
      <c r="I4" s="2"/>
      <c r="J4" s="140" t="s">
        <v>37</v>
      </c>
      <c r="K4" s="141"/>
      <c r="L4" s="144" t="e">
        <f>#REF!</f>
        <v>#REF!</v>
      </c>
      <c r="M4" s="143"/>
      <c r="N4" s="2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2:32" ht="12.75">
      <c r="B5" s="3">
        <f>IF($D5="","",IF($D5&gt;$F5,3)+IF($D5=$F5,2,1))</f>
      </c>
      <c r="C5" s="37">
        <f>Q7</f>
        <v>0</v>
      </c>
      <c r="D5" s="38"/>
      <c r="E5" s="39">
        <f>Q12</f>
        <v>0</v>
      </c>
      <c r="F5" s="40"/>
      <c r="G5" s="3">
        <f>IF($F5="","",IF($F5&gt;$D5,3)+IF($F5=$D5,2,1))</f>
      </c>
      <c r="H5" s="2"/>
      <c r="I5" s="3">
        <f>IF(K5="","",IF(K5&gt;M5,3)+IF(K5=M5,2,1))</f>
      </c>
      <c r="J5" s="37">
        <f>Q12</f>
        <v>0</v>
      </c>
      <c r="K5" s="38"/>
      <c r="L5" s="39">
        <f>Q8</f>
        <v>0</v>
      </c>
      <c r="M5" s="40"/>
      <c r="N5" s="3">
        <f>IF(M5="","",IF(M5&gt;K5,3)+IF(M5=K5,2,1))</f>
      </c>
      <c r="Q5" s="134" t="s">
        <v>46</v>
      </c>
      <c r="R5" s="132">
        <v>1</v>
      </c>
      <c r="S5" s="128">
        <v>2</v>
      </c>
      <c r="T5" s="128">
        <v>3</v>
      </c>
      <c r="U5" s="128">
        <v>4</v>
      </c>
      <c r="V5" s="128">
        <v>5</v>
      </c>
      <c r="W5" s="128">
        <v>6</v>
      </c>
      <c r="X5" s="128">
        <v>7</v>
      </c>
      <c r="Y5" s="128">
        <v>8</v>
      </c>
      <c r="Z5" s="129" t="s">
        <v>47</v>
      </c>
      <c r="AA5" s="131" t="s">
        <v>0</v>
      </c>
      <c r="AB5" s="131" t="s">
        <v>1</v>
      </c>
      <c r="AC5" s="131" t="s">
        <v>2</v>
      </c>
      <c r="AD5" s="128" t="s">
        <v>2</v>
      </c>
      <c r="AE5" s="128" t="s">
        <v>3</v>
      </c>
      <c r="AF5" s="131" t="s">
        <v>4</v>
      </c>
    </row>
    <row r="6" spans="2:32" ht="12.75">
      <c r="B6" s="3">
        <f>IF(D6="","",IF(D6&gt;F6,3)+IF(D6=F6,2,1))</f>
      </c>
      <c r="C6" s="37">
        <f>Q8</f>
        <v>0</v>
      </c>
      <c r="D6" s="38"/>
      <c r="E6" s="39">
        <f>Q11</f>
        <v>0</v>
      </c>
      <c r="F6" s="40"/>
      <c r="G6" s="3">
        <f>IF($F6="","",IF($F6&gt;$D6,3)+IF($F6=$D6,2,1))</f>
      </c>
      <c r="H6" s="2"/>
      <c r="I6" s="3">
        <f>IF(K6="","",IF(K6&gt;M6,3)+IF(K6=M6,2,1))</f>
      </c>
      <c r="J6" s="37">
        <f>Q9</f>
        <v>0</v>
      </c>
      <c r="K6" s="38"/>
      <c r="L6" s="39">
        <f>Q7</f>
        <v>0</v>
      </c>
      <c r="M6" s="40"/>
      <c r="N6" s="3">
        <f>IF(M6="","",IF(M6&gt;K6,3)+IF(M6=K6,2,1))</f>
      </c>
      <c r="Q6" s="135"/>
      <c r="R6" s="132"/>
      <c r="S6" s="128"/>
      <c r="T6" s="128"/>
      <c r="U6" s="128"/>
      <c r="V6" s="128"/>
      <c r="W6" s="128"/>
      <c r="X6" s="128"/>
      <c r="Y6" s="128"/>
      <c r="Z6" s="130"/>
      <c r="AA6" s="131"/>
      <c r="AB6" s="131"/>
      <c r="AC6" s="131"/>
      <c r="AD6" s="128"/>
      <c r="AE6" s="128"/>
      <c r="AF6" s="131"/>
    </row>
    <row r="7" spans="2:32" ht="12.75">
      <c r="B7" s="3">
        <f>IF(D7="","",IF(D7&gt;F7,3)+IF(D7=F7,2,1))</f>
      </c>
      <c r="C7" s="41">
        <f>Q10</f>
        <v>0</v>
      </c>
      <c r="D7" s="42"/>
      <c r="E7" s="43">
        <f>Q9</f>
        <v>0</v>
      </c>
      <c r="F7" s="44"/>
      <c r="G7" s="3">
        <f>IF($F7="","",IF($F7&gt;$D7,3)+IF($F7=$D7,2,1))</f>
      </c>
      <c r="H7" s="2"/>
      <c r="I7" s="3">
        <f>IF(K7="","",IF(K7&gt;M7,3)+IF(K7=M7,2,1))</f>
      </c>
      <c r="J7" s="41">
        <f>Q11</f>
        <v>0</v>
      </c>
      <c r="K7" s="42"/>
      <c r="L7" s="43">
        <f>Q10</f>
        <v>0</v>
      </c>
      <c r="M7" s="44"/>
      <c r="N7" s="3">
        <f>IF(M7="","",IF(M7&gt;K7,3)+IF(M7=K7,2,1))</f>
      </c>
      <c r="P7" s="29">
        <v>1</v>
      </c>
      <c r="Q7" s="30">
        <f>'liste équipes'!I4</f>
        <v>0</v>
      </c>
      <c r="R7" s="19">
        <f>N5</f>
      </c>
      <c r="S7" s="19">
        <f>B11</f>
      </c>
      <c r="T7" s="19">
        <f>N11</f>
      </c>
      <c r="U7" s="19">
        <f>G17</f>
      </c>
      <c r="V7" s="19">
        <f>I17</f>
      </c>
      <c r="W7" s="19" t="e">
        <f>#REF!</f>
        <v>#REF!</v>
      </c>
      <c r="X7" s="19" t="e">
        <f>#REF!</f>
        <v>#REF!</v>
      </c>
      <c r="Y7" s="19"/>
      <c r="Z7" s="20" t="e">
        <f aca="true" t="shared" si="0" ref="Z7:Z14">SUM(R7:Y7)</f>
        <v>#REF!</v>
      </c>
      <c r="AA7" s="20" t="e">
        <f>IF($R7=4,1,0)+IF($S7=4,1,0)+IF($T7=4,1,0)+IF($U7=4,1,0)+IF($V7=4,1,0)+IF($W7=4,1,0)+IF($X7=4,1,0)+IF($Y7=4,1,0)</f>
        <v>#REF!</v>
      </c>
      <c r="AB7" s="20" t="e">
        <f aca="true" t="shared" si="1" ref="AB7:AB14">IF($R7=2,1,0)+IF($S7=2,1,0)+IF($T7=2,1,0)+IF($U7=2,1,0)+IF($V7=2,1,0)+IF($W7=2,1,0)+IF($X7=2,1,0)+IF($Y7=2,1,0)</f>
        <v>#REF!</v>
      </c>
      <c r="AC7" s="20" t="e">
        <f aca="true" t="shared" si="2" ref="AC7:AC14">IF($R7=1,1,0)+IF($S7=1,1,0)+IF($T7=1,1,0)+IF($U7=1,1,0)+IF($V7=1,1,0)+IF($W7=1,1,0)+IF($X7=1,1,0)+IF($Y7=1,1,0)</f>
        <v>#REF!</v>
      </c>
      <c r="AD7" s="19" t="e">
        <f>SUM(M5+D11+M11+F17+K17+#REF!+#REF!)</f>
        <v>#REF!</v>
      </c>
      <c r="AE7" s="19" t="e">
        <f>SUM(#REF!+F11+K11+K5+M17+D17+#REF!)</f>
        <v>#REF!</v>
      </c>
      <c r="AF7" s="21" t="e">
        <f>AD7-AE7</f>
        <v>#REF!</v>
      </c>
    </row>
    <row r="8" spans="2:32" ht="12.75">
      <c r="B8" s="3">
        <f>IF(D8="","",IF(D8&gt;F8,3)+IF(D8=F8,2,1))</f>
      </c>
      <c r="C8" s="32"/>
      <c r="D8" s="3"/>
      <c r="E8" s="32"/>
      <c r="F8" s="3"/>
      <c r="G8" s="3">
        <f>IF(F8="","",IF(F8&gt;D8,3)+IF(F8=D8,2,1))</f>
      </c>
      <c r="H8" s="2"/>
      <c r="I8" s="3">
        <f>IF(K8="","",IF(K8&gt;M8,3)+IF(K8=M8,2,1))</f>
      </c>
      <c r="J8" s="32"/>
      <c r="K8" s="3"/>
      <c r="L8" s="32"/>
      <c r="M8" s="3"/>
      <c r="N8" s="3">
        <f>IF(M8="","",IF(M8&gt;K8,3)+IF(M8=K8,2,1))</f>
      </c>
      <c r="P8" s="29">
        <v>2</v>
      </c>
      <c r="Q8" s="30">
        <f>'liste équipes'!I5</f>
        <v>0</v>
      </c>
      <c r="R8" s="19">
        <f>I8</f>
      </c>
      <c r="S8" s="19">
        <f>G11</f>
      </c>
      <c r="T8" s="19">
        <f>N12</f>
      </c>
      <c r="U8" s="19">
        <f>B19</f>
      </c>
      <c r="V8" s="19">
        <f>I18</f>
      </c>
      <c r="W8" s="19" t="e">
        <f>#REF!</f>
        <v>#REF!</v>
      </c>
      <c r="X8" s="19" t="e">
        <f>#REF!</f>
        <v>#REF!</v>
      </c>
      <c r="Y8" s="19"/>
      <c r="Z8" s="20" t="e">
        <f t="shared" si="0"/>
        <v>#REF!</v>
      </c>
      <c r="AA8" s="20" t="e">
        <f aca="true" t="shared" si="3" ref="AA8:AA14">IF($R8=4,1,0)+IF($S8=4,1,0)+IF($T8=4,1,0)+IF($U8=4,1,0)+IF($V8=4,1,0)+IF($W8=4,1,0)+IF($X8=4,1,0)+IF($Y8=4,1,0)</f>
        <v>#REF!</v>
      </c>
      <c r="AB8" s="20" t="e">
        <f t="shared" si="1"/>
        <v>#REF!</v>
      </c>
      <c r="AC8" s="20" t="e">
        <f t="shared" si="2"/>
        <v>#REF!</v>
      </c>
      <c r="AD8" s="19" t="e">
        <f>SUM(K8+F11+M12+D19+K19+#REF!+#REF!)</f>
        <v>#REF!</v>
      </c>
      <c r="AE8" s="19" t="e">
        <f>SUM(M8+D11+K12+F19+M18+#REF!+#REF!)</f>
        <v>#REF!</v>
      </c>
      <c r="AF8" s="21" t="e">
        <f aca="true" t="shared" si="4" ref="AF8:AF14">AD8-AE8</f>
        <v>#REF!</v>
      </c>
    </row>
    <row r="9" spans="2:3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9">
        <v>3</v>
      </c>
      <c r="Q9" s="30">
        <f>'liste équipes'!I6</f>
        <v>0</v>
      </c>
      <c r="R9" s="19">
        <f>I6</f>
      </c>
      <c r="S9" s="19">
        <f>B12</f>
      </c>
      <c r="T9" s="19">
        <f>N13</f>
      </c>
      <c r="U9" s="19">
        <f>G18</f>
      </c>
      <c r="V9" s="19" t="e">
        <f>#REF!</f>
        <v>#REF!</v>
      </c>
      <c r="W9" s="19" t="e">
        <f>#REF!</f>
        <v>#REF!</v>
      </c>
      <c r="X9" s="19" t="e">
        <f>#REF!</f>
        <v>#REF!</v>
      </c>
      <c r="Y9" s="19"/>
      <c r="Z9" s="20" t="e">
        <f t="shared" si="0"/>
        <v>#REF!</v>
      </c>
      <c r="AA9" s="20" t="e">
        <f t="shared" si="3"/>
        <v>#REF!</v>
      </c>
      <c r="AB9" s="20" t="e">
        <f t="shared" si="1"/>
        <v>#REF!</v>
      </c>
      <c r="AC9" s="20" t="e">
        <f t="shared" si="2"/>
        <v>#REF!</v>
      </c>
      <c r="AD9" s="19" t="e">
        <f>SUM(#REF!+D12+M13+F18+#REF!+K6+#REF!)</f>
        <v>#REF!</v>
      </c>
      <c r="AE9" s="19" t="e">
        <f>SUM(#REF!+F12+K13+D18+#REF!+M6+#REF!)</f>
        <v>#REF!</v>
      </c>
      <c r="AF9" s="21" t="e">
        <f t="shared" si="4"/>
        <v>#REF!</v>
      </c>
    </row>
    <row r="10" spans="2:32" ht="12.75">
      <c r="B10" s="2"/>
      <c r="C10" s="140" t="s">
        <v>38</v>
      </c>
      <c r="D10" s="141"/>
      <c r="E10" s="142" t="e">
        <f>#REF!</f>
        <v>#REF!</v>
      </c>
      <c r="F10" s="143"/>
      <c r="G10" s="2"/>
      <c r="H10" s="2"/>
      <c r="I10" s="2"/>
      <c r="J10" s="140" t="s">
        <v>39</v>
      </c>
      <c r="K10" s="141"/>
      <c r="L10" s="144" t="e">
        <f>#REF!</f>
        <v>#REF!</v>
      </c>
      <c r="M10" s="143"/>
      <c r="N10" s="2"/>
      <c r="P10" s="29">
        <v>4</v>
      </c>
      <c r="Q10" s="30">
        <f>'liste équipes'!I7</f>
        <v>0</v>
      </c>
      <c r="R10" s="19">
        <f>N7</f>
      </c>
      <c r="S10" s="19">
        <f>G12</f>
      </c>
      <c r="T10" s="19">
        <f>I11</f>
      </c>
      <c r="U10" s="19" t="e">
        <f>#REF!</f>
        <v>#REF!</v>
      </c>
      <c r="V10" s="19">
        <f>I19</f>
      </c>
      <c r="W10" s="19" t="e">
        <f>#REF!</f>
        <v>#REF!</v>
      </c>
      <c r="X10" s="19" t="e">
        <f>#REF!</f>
        <v>#REF!</v>
      </c>
      <c r="Y10" s="19"/>
      <c r="Z10" s="20" t="e">
        <f t="shared" si="0"/>
        <v>#REF!</v>
      </c>
      <c r="AA10" s="20" t="e">
        <f t="shared" si="3"/>
        <v>#REF!</v>
      </c>
      <c r="AB10" s="20" t="e">
        <f t="shared" si="1"/>
        <v>#REF!</v>
      </c>
      <c r="AC10" s="20" t="e">
        <f t="shared" si="2"/>
        <v>#REF!</v>
      </c>
      <c r="AD10" s="19" t="e">
        <f>SUM(#REF!+F12+K11+#REF!+K19+M7+#REF!)</f>
        <v>#REF!</v>
      </c>
      <c r="AE10" s="19" t="e">
        <f>SUM(#REF!+D13+M13+D19+K17+M7+#REF!)</f>
        <v>#REF!</v>
      </c>
      <c r="AF10" s="21" t="e">
        <f t="shared" si="4"/>
        <v>#REF!</v>
      </c>
    </row>
    <row r="11" spans="2:32" ht="12.75">
      <c r="B11" s="3">
        <f>IF($D11="","",IF($D11&gt;$F11,3)+IF($D11=$F11,2,1))</f>
      </c>
      <c r="C11" s="50">
        <f>Q9</f>
        <v>0</v>
      </c>
      <c r="D11" s="38"/>
      <c r="E11" s="51">
        <f>Q12</f>
        <v>0</v>
      </c>
      <c r="F11" s="40"/>
      <c r="G11" s="3">
        <f>IF($F11="","",IF($F11&gt;$D11,3)+IF($F11=$D11,2,1))</f>
      </c>
      <c r="H11" s="2"/>
      <c r="I11" s="3">
        <f>IF(K11="","",IF(K11&gt;M11,3)+IF(K11=M11,2,1))</f>
      </c>
      <c r="J11" s="37">
        <f>Q12</f>
        <v>0</v>
      </c>
      <c r="K11" s="38"/>
      <c r="L11" s="39">
        <f>Q10</f>
        <v>0</v>
      </c>
      <c r="M11" s="40"/>
      <c r="N11" s="3">
        <f>IF(M11="","",IF(M11&gt;K11,3)+IF(M11=K11,2,1))</f>
      </c>
      <c r="P11" s="29">
        <v>5</v>
      </c>
      <c r="Q11" s="30">
        <f>'liste équipes'!I8</f>
        <v>0</v>
      </c>
      <c r="R11" s="19">
        <f>N6</f>
      </c>
      <c r="S11" s="19">
        <f>B13</f>
      </c>
      <c r="T11" s="19">
        <f>N14</f>
      </c>
      <c r="U11" s="19">
        <f>B17</f>
      </c>
      <c r="V11" s="19">
        <f>N18</f>
      </c>
      <c r="W11" s="19" t="e">
        <f>#REF!</f>
        <v>#REF!</v>
      </c>
      <c r="X11" s="19" t="e">
        <f>#REF!</f>
        <v>#REF!</v>
      </c>
      <c r="Y11" s="19"/>
      <c r="Z11" s="20" t="e">
        <f t="shared" si="0"/>
        <v>#REF!</v>
      </c>
      <c r="AA11" s="20" t="e">
        <f t="shared" si="3"/>
        <v>#REF!</v>
      </c>
      <c r="AB11" s="20" t="e">
        <f t="shared" si="1"/>
        <v>#REF!</v>
      </c>
      <c r="AC11" s="20" t="e">
        <f t="shared" si="2"/>
        <v>#REF!</v>
      </c>
      <c r="AD11" s="19" t="e">
        <f>SUM(#REF!+D13+M14+D17+M18+M6+#REF!)</f>
        <v>#REF!</v>
      </c>
      <c r="AE11" s="19" t="e">
        <f>SUM(#REF!+F13+K14+F17+K18+K6+#REF!)</f>
        <v>#REF!</v>
      </c>
      <c r="AF11" s="21" t="e">
        <f t="shared" si="4"/>
        <v>#REF!</v>
      </c>
    </row>
    <row r="12" spans="2:32" ht="12.75">
      <c r="B12" s="3">
        <f>IF(D12="","",IF(D12&gt;F12,3)+IF(D12=F12,2,1))</f>
      </c>
      <c r="C12" s="37">
        <f>Q10</f>
        <v>0</v>
      </c>
      <c r="D12" s="38"/>
      <c r="E12" s="51">
        <f>Q8</f>
        <v>0</v>
      </c>
      <c r="F12" s="40"/>
      <c r="G12" s="3">
        <f>IF(F12="","",IF(F12&gt;D12,3)+IF(F12=D12,2,1))</f>
      </c>
      <c r="H12" s="2"/>
      <c r="I12" s="3">
        <f>IF(K12="","",IF(K12&gt;M12,3)+IF(K12=M12,2,1))</f>
      </c>
      <c r="J12" s="37">
        <f>Q11</f>
        <v>0</v>
      </c>
      <c r="K12" s="38"/>
      <c r="L12" s="39">
        <f>Q9</f>
        <v>0</v>
      </c>
      <c r="M12" s="40"/>
      <c r="N12" s="3">
        <f>IF(M12="","",IF(M12&gt;K12,3)+IF(M12=K12,2,1))</f>
      </c>
      <c r="P12" s="29">
        <v>6</v>
      </c>
      <c r="Q12" s="30">
        <f>'liste équipes'!I9</f>
        <v>0</v>
      </c>
      <c r="R12" s="19">
        <f>I7</f>
      </c>
      <c r="S12" s="19">
        <f>G13</f>
      </c>
      <c r="T12" s="19">
        <f>I13</f>
      </c>
      <c r="U12" s="19">
        <f>G19</f>
      </c>
      <c r="V12" s="19">
        <f>N17</f>
      </c>
      <c r="W12" s="19" t="e">
        <f>#REF!</f>
        <v>#REF!</v>
      </c>
      <c r="X12" s="19" t="e">
        <f>#REF!</f>
        <v>#REF!</v>
      </c>
      <c r="Y12" s="19"/>
      <c r="Z12" s="20" t="e">
        <f t="shared" si="0"/>
        <v>#REF!</v>
      </c>
      <c r="AA12" s="20" t="e">
        <f t="shared" si="3"/>
        <v>#REF!</v>
      </c>
      <c r="AB12" s="20" t="e">
        <f t="shared" si="1"/>
        <v>#REF!</v>
      </c>
      <c r="AC12" s="20" t="e">
        <f t="shared" si="2"/>
        <v>#REF!</v>
      </c>
      <c r="AD12" s="19" t="e">
        <f>SUM(#REF!+F13+K13+F19+M17+K7+#REF!)</f>
        <v>#REF!</v>
      </c>
      <c r="AE12" s="19" t="e">
        <f>SUM(#REF!+D13+M13+D19+K17+M7+#REF!)</f>
        <v>#REF!</v>
      </c>
      <c r="AF12" s="21" t="e">
        <f t="shared" si="4"/>
        <v>#REF!</v>
      </c>
    </row>
    <row r="13" spans="2:32" ht="12.75">
      <c r="B13" s="3">
        <f>IF(D13="","",IF(D13&gt;F13,3)+IF(D13=F13,2,1))</f>
      </c>
      <c r="C13" s="41">
        <f>Q7</f>
        <v>0</v>
      </c>
      <c r="D13" s="42"/>
      <c r="E13" s="43">
        <f>Q11</f>
        <v>0</v>
      </c>
      <c r="F13" s="44"/>
      <c r="G13" s="3">
        <f>IF(F13="","",IF(F13&gt;D13,3)+IF(F13=D13,2,1))</f>
      </c>
      <c r="H13" s="2"/>
      <c r="I13" s="3">
        <f>IF(K13="","",IF(K13&gt;M13,3)+IF(K13=M13,2,1))</f>
      </c>
      <c r="J13" s="41">
        <f>Q8</f>
        <v>0</v>
      </c>
      <c r="K13" s="42"/>
      <c r="L13" s="43">
        <f>Q7</f>
        <v>0</v>
      </c>
      <c r="M13" s="44"/>
      <c r="N13" s="3">
        <f>IF(M13="","",IF(M13&gt;K13,3)+IF(M13=K13,2,1))</f>
      </c>
      <c r="P13" s="29">
        <v>7</v>
      </c>
      <c r="Q13" s="30">
        <f>'liste équipes'!I10</f>
        <v>0</v>
      </c>
      <c r="R13" s="19">
        <f>I5</f>
      </c>
      <c r="S13" s="19">
        <f>B14</f>
      </c>
      <c r="T13" s="19">
        <f>I12</f>
      </c>
      <c r="U13" s="19">
        <f>B18</f>
      </c>
      <c r="V13" s="19">
        <f>N19</f>
      </c>
      <c r="W13" s="19" t="e">
        <f>#REF!</f>
        <v>#REF!</v>
      </c>
      <c r="X13" s="19" t="e">
        <f>#REF!</f>
        <v>#REF!</v>
      </c>
      <c r="Y13" s="19"/>
      <c r="Z13" s="20" t="e">
        <f t="shared" si="0"/>
        <v>#REF!</v>
      </c>
      <c r="AA13" s="20" t="e">
        <f t="shared" si="3"/>
        <v>#REF!</v>
      </c>
      <c r="AB13" s="20" t="e">
        <f t="shared" si="1"/>
        <v>#REF!</v>
      </c>
      <c r="AC13" s="20" t="e">
        <f t="shared" si="2"/>
        <v>#REF!</v>
      </c>
      <c r="AD13" s="19" t="e">
        <f>SUM(#REF!+D14+K12+D18+M19+K5+#REF!)</f>
        <v>#REF!</v>
      </c>
      <c r="AE13" s="19" t="e">
        <f>SUM(#REF!+F14+M12+F18+K19+M5+#REF!)</f>
        <v>#REF!</v>
      </c>
      <c r="AF13" s="21" t="e">
        <f t="shared" si="4"/>
        <v>#REF!</v>
      </c>
    </row>
    <row r="14" spans="2:32" ht="12.75">
      <c r="B14" s="3">
        <f>IF(D14="","",IF(D14&gt;F14,3)+IF(D14=F14,2,1))</f>
      </c>
      <c r="C14" s="32"/>
      <c r="D14" s="3"/>
      <c r="E14" s="32"/>
      <c r="F14" s="3"/>
      <c r="G14" s="3">
        <f>IF(F14="","",IF(F14&gt;D14,3)+IF(F14=D14,2,1))</f>
      </c>
      <c r="H14" s="2"/>
      <c r="I14" s="3">
        <f>IF(K14="","",IF(K14&gt;M14,3)+IF(K14=M14,2,1))</f>
      </c>
      <c r="J14" s="49"/>
      <c r="K14" s="3"/>
      <c r="L14" s="32"/>
      <c r="M14" s="3"/>
      <c r="N14" s="3">
        <f>IF(M14="","",IF(M14&gt;K14,3)+IF(M14=K14,2,1))</f>
      </c>
      <c r="P14" s="29">
        <v>8</v>
      </c>
      <c r="Q14" s="30">
        <f>'liste équipes'!I11</f>
        <v>0</v>
      </c>
      <c r="R14" s="19">
        <f>N8</f>
      </c>
      <c r="S14" s="19">
        <f>G14</f>
      </c>
      <c r="T14" s="19">
        <f>I14</f>
      </c>
      <c r="U14" s="19" t="e">
        <f>#REF!</f>
        <v>#REF!</v>
      </c>
      <c r="V14" s="19" t="e">
        <f>#REF!</f>
        <v>#REF!</v>
      </c>
      <c r="W14" s="19" t="e">
        <f>#REF!</f>
        <v>#REF!</v>
      </c>
      <c r="X14" s="19" t="e">
        <f>#REF!</f>
        <v>#REF!</v>
      </c>
      <c r="Y14" s="19"/>
      <c r="Z14" s="20" t="e">
        <f t="shared" si="0"/>
        <v>#REF!</v>
      </c>
      <c r="AA14" s="20" t="e">
        <f t="shared" si="3"/>
        <v>#REF!</v>
      </c>
      <c r="AB14" s="20" t="e">
        <f t="shared" si="1"/>
        <v>#REF!</v>
      </c>
      <c r="AC14" s="20" t="e">
        <f t="shared" si="2"/>
        <v>#REF!</v>
      </c>
      <c r="AD14" s="19" t="e">
        <f>SUM(#REF!+F14+K14+#REF!+#REF!+M8+#REF!)</f>
        <v>#REF!</v>
      </c>
      <c r="AE14" s="19" t="e">
        <f>SUM(#REF!+D14+M14+#REF!+#REF!+K8+#REF!)</f>
        <v>#REF!</v>
      </c>
      <c r="AF14" s="21" t="e">
        <f t="shared" si="4"/>
        <v>#REF!</v>
      </c>
    </row>
    <row r="15" spans="2:25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18"/>
      <c r="R15" s="22"/>
      <c r="S15" s="22"/>
      <c r="T15" s="31"/>
      <c r="U15" s="22"/>
      <c r="V15" s="22"/>
      <c r="W15" s="22"/>
      <c r="X15" s="22"/>
      <c r="Y15" s="22"/>
    </row>
    <row r="16" spans="2:14" ht="12.75">
      <c r="B16" s="2"/>
      <c r="C16" s="140" t="s">
        <v>40</v>
      </c>
      <c r="D16" s="141"/>
      <c r="E16" s="142" t="e">
        <f>#REF!</f>
        <v>#REF!</v>
      </c>
      <c r="F16" s="143"/>
      <c r="G16" s="3"/>
      <c r="H16" s="2"/>
      <c r="I16" s="2"/>
      <c r="J16" s="125"/>
      <c r="K16" s="125"/>
      <c r="L16" s="126"/>
      <c r="M16" s="127"/>
      <c r="N16" s="3"/>
    </row>
    <row r="17" spans="2:14" ht="12.75">
      <c r="B17" s="3">
        <f>IF($D17="","",IF($D17&gt;$F17,3)+IF($D17=$F17,2,1))</f>
      </c>
      <c r="C17" s="37">
        <f>Q11</f>
        <v>0</v>
      </c>
      <c r="D17" s="38"/>
      <c r="E17" s="39">
        <f>Q12</f>
        <v>0</v>
      </c>
      <c r="F17" s="40"/>
      <c r="G17" s="3">
        <f>IF($F17="","",IF($F17&gt;$D17,3)+IF($F17=$D17,2,1))</f>
      </c>
      <c r="H17" s="2"/>
      <c r="I17" s="3">
        <f>IF(K17="","",IF(K17&gt;M17,3)+IF(K17=M17,2,1))</f>
      </c>
      <c r="J17" s="32"/>
      <c r="K17" s="3"/>
      <c r="L17" s="32"/>
      <c r="M17" s="3"/>
      <c r="N17" s="3">
        <f>IF(M17="","",IF(M17&gt;K17,3)+IF(M17=K17,2,1))</f>
      </c>
    </row>
    <row r="18" spans="2:17" ht="12.75">
      <c r="B18" s="3">
        <f>IF(D18="","",IF(D18&gt;F18,3)+IF(D18=F18,2,1))</f>
      </c>
      <c r="C18" s="37">
        <f>Q7</f>
        <v>0</v>
      </c>
      <c r="D18" s="38"/>
      <c r="E18" s="39">
        <f>Q10</f>
        <v>0</v>
      </c>
      <c r="F18" s="40"/>
      <c r="G18" s="3">
        <f>IF(F18="","",IF(F18&gt;D18,3)+IF(F18=D18,2,1))</f>
      </c>
      <c r="H18" s="2"/>
      <c r="I18" s="3">
        <f>IF(K18="","",IF(K18&gt;M18,3)+IF(K18=M18,2,1))</f>
      </c>
      <c r="J18" s="32"/>
      <c r="K18" s="3"/>
      <c r="L18" s="32"/>
      <c r="M18" s="3"/>
      <c r="N18" s="3">
        <f>IF(M18="","",IF(M18&gt;K18,3)+IF(M18=K18,2,1))</f>
      </c>
      <c r="Q18" s="70"/>
    </row>
    <row r="19" spans="2:17" ht="12.75">
      <c r="B19" s="3">
        <f>IF(D19="","",IF(D19&gt;F19,3)+IF(D19=F19,2,1))</f>
      </c>
      <c r="C19" s="41">
        <f>Q9</f>
        <v>0</v>
      </c>
      <c r="D19" s="42"/>
      <c r="E19" s="43">
        <f>Q8</f>
        <v>0</v>
      </c>
      <c r="F19" s="44"/>
      <c r="G19" s="3">
        <f>IF(F19="","",IF(F19&gt;D19,3)+IF(F19=D19,2,1))</f>
      </c>
      <c r="H19" s="2"/>
      <c r="I19" s="3">
        <f>IF(K19="","",IF(K19&gt;M19,3)+IF(K19=M19,2,1))</f>
      </c>
      <c r="J19" s="32"/>
      <c r="K19" s="3"/>
      <c r="L19" s="32"/>
      <c r="M19" s="3"/>
      <c r="N19" s="3">
        <f>IF(M19="","",IF(M19&gt;K19,3)+IF(M19=K19,2,1))</f>
      </c>
      <c r="Q19" s="62"/>
    </row>
    <row r="20" spans="18:24" ht="12.75">
      <c r="R20" s="22"/>
      <c r="S20" s="22"/>
      <c r="T20" s="22"/>
      <c r="U20" s="22"/>
      <c r="V20" s="22"/>
      <c r="W20" s="22"/>
      <c r="X20" s="22"/>
    </row>
    <row r="22" ht="15" customHeight="1"/>
    <row r="24" spans="3:5" ht="12.75">
      <c r="C24" s="18"/>
      <c r="E24" s="18"/>
    </row>
  </sheetData>
  <sheetProtection selectLockedCells="1" selectUnlockedCells="1"/>
  <mergeCells count="30">
    <mergeCell ref="C4:D4"/>
    <mergeCell ref="E4:F4"/>
    <mergeCell ref="U5:U6"/>
    <mergeCell ref="V5:V6"/>
    <mergeCell ref="J10:K10"/>
    <mergeCell ref="L10:M10"/>
    <mergeCell ref="Q5:Q6"/>
    <mergeCell ref="R5:R6"/>
    <mergeCell ref="S5:S6"/>
    <mergeCell ref="T5:T6"/>
    <mergeCell ref="AE5:AE6"/>
    <mergeCell ref="AF5:AF6"/>
    <mergeCell ref="W5:W6"/>
    <mergeCell ref="X5:X6"/>
    <mergeCell ref="Y5:Y6"/>
    <mergeCell ref="Z5:Z6"/>
    <mergeCell ref="AC5:AC6"/>
    <mergeCell ref="AD5:AD6"/>
    <mergeCell ref="AA5:AA6"/>
    <mergeCell ref="AB5:AB6"/>
    <mergeCell ref="J16:K16"/>
    <mergeCell ref="L16:M16"/>
    <mergeCell ref="C16:D16"/>
    <mergeCell ref="E16:F16"/>
    <mergeCell ref="C1:O1"/>
    <mergeCell ref="C2:L2"/>
    <mergeCell ref="J4:K4"/>
    <mergeCell ref="L4:M4"/>
    <mergeCell ref="C10:D10"/>
    <mergeCell ref="E10:F10"/>
  </mergeCells>
  <conditionalFormatting sqref="M1:O3 F1:H3 F24:H65536 M20:O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D3 K1:K3 D1 K20:K65536 D24:D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H20:H23">
    <cfRule type="cellIs" priority="31" dxfId="2" operator="greaterThan" stopIfTrue="1">
      <formula>'2ème division - F'!#REF!</formula>
    </cfRule>
    <cfRule type="cellIs" priority="32" dxfId="1" operator="lessThan" stopIfTrue="1">
      <formula>'2ème division - F'!#REF!</formula>
    </cfRule>
    <cfRule type="cellIs" priority="33" dxfId="0" operator="equal" stopIfTrue="1">
      <formula>'2ème division - F'!#REF!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e.maraux</dc:creator>
  <cp:keywords/>
  <dc:description/>
  <cp:lastModifiedBy>Philippe Jarcellat</cp:lastModifiedBy>
  <cp:lastPrinted>2018-02-19T15:38:09Z</cp:lastPrinted>
  <dcterms:created xsi:type="dcterms:W3CDTF">2005-07-10T15:20:57Z</dcterms:created>
  <dcterms:modified xsi:type="dcterms:W3CDTF">2021-10-17T10:42:30Z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